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995" activeTab="0"/>
  </bookViews>
  <sheets>
    <sheet name="PODSUMOWANIE" sheetId="1" r:id="rId1"/>
    <sheet name="WPŁYWY" sheetId="2" r:id="rId2"/>
    <sheet name="WYDATKI" sheetId="3" r:id="rId3"/>
    <sheet name="STATYSTYKI" sheetId="4" r:id="rId4"/>
  </sheets>
  <definedNames>
    <definedName name="_xlnm.Print_Area" localSheetId="0">'PODSUMOWANIE'!$A$1:$U$70</definedName>
    <definedName name="_xlnm.Print_Area" localSheetId="1">'WPŁYWY'!$A$1:$Q$196</definedName>
    <definedName name="_xlnm.Print_Area" localSheetId="2">'WYDATKI'!$A$1:$S$347</definedName>
    <definedName name="_xlnm.Print_Titles" localSheetId="1">'WPŁYWY'!$3:$6</definedName>
  </definedNames>
  <calcPr fullCalcOnLoad="1"/>
</workbook>
</file>

<file path=xl/comments1.xml><?xml version="1.0" encoding="utf-8"?>
<comments xmlns="http://schemas.openxmlformats.org/spreadsheetml/2006/main">
  <authors>
    <author>rwilski</author>
  </authors>
  <commentList>
    <comment ref="B16" authorId="0">
      <text>
        <r>
          <rPr>
            <b/>
            <sz val="9"/>
            <rFont val="Tahoma"/>
            <family val="2"/>
          </rPr>
          <t>SSEF:</t>
        </r>
        <r>
          <rPr>
            <sz val="9"/>
            <rFont val="Tahoma"/>
            <family val="2"/>
          </rPr>
          <t xml:space="preserve">
Proszę podać semestr rozpoczęcia zajęć</t>
        </r>
      </text>
    </comment>
  </commentList>
</comments>
</file>

<file path=xl/sharedStrings.xml><?xml version="1.0" encoding="utf-8"?>
<sst xmlns="http://schemas.openxmlformats.org/spreadsheetml/2006/main" count="605" uniqueCount="164">
  <si>
    <t>WYDZIAŁ / JEDNOSTKA ORGANIZACYJNA:</t>
  </si>
  <si>
    <t>RODZAJ:</t>
  </si>
  <si>
    <t>NAZWA:</t>
  </si>
  <si>
    <t>ROK AKADEMICKI / EDYCJA:</t>
  </si>
  <si>
    <t>DANE KONTAKTOWE:</t>
  </si>
  <si>
    <t>WPŁYWY - PRZYCHODY</t>
  </si>
  <si>
    <t>wyszczególnienie</t>
  </si>
  <si>
    <t>kwota</t>
  </si>
  <si>
    <t>%</t>
  </si>
  <si>
    <t>WYDATKI - KOSZTY</t>
  </si>
  <si>
    <t>Planowane koszty bezpośrednie</t>
  </si>
  <si>
    <t>Wydatki - Koszty ogółem</t>
  </si>
  <si>
    <t>PLANOWANE KOSZTY BEZPOŚREDNIE</t>
  </si>
  <si>
    <t>…………………………………………………………….</t>
  </si>
  <si>
    <t>podpis osoby przygotowującej dokument</t>
  </si>
  <si>
    <t>podpis prodziekana ds. studiów niestacjonarnych</t>
  </si>
  <si>
    <t>podpis dziekana</t>
  </si>
  <si>
    <t>A. Koszty pracy</t>
  </si>
  <si>
    <t>I. Wynagrodzenia za godziny dydaktyczne wraz z narzutami</t>
  </si>
  <si>
    <t>1.a. wynagrodzenia nauczycieli akademickich UMK z tytułu godzin ponadwymiarowych</t>
  </si>
  <si>
    <t>1.b. wynagrodzenia nauczycieli akademickich UMK z tytułu godzin realizowanych w ramach pensum</t>
  </si>
  <si>
    <t>II. Wynagrodzenia za pozostałe czynności dydaktyczne wraz z narzutami</t>
  </si>
  <si>
    <t>2.a. wynagrodzenia nauczycieli akademickich UMK z tytułu pozostałych czynności dydaktycznych</t>
  </si>
  <si>
    <t>IV. Dodatek funkcyjny kierownika studiów oraz dopłaty do innych dodatków funkcyjnych</t>
  </si>
  <si>
    <t>4.a. dodatek funkcyjny kierownika studiów</t>
  </si>
  <si>
    <t>4.b. dopłaty do innych dodatków funkcyjnych</t>
  </si>
  <si>
    <t>B. Pozostałe wydatki</t>
  </si>
  <si>
    <t>R A Z E M</t>
  </si>
  <si>
    <t>Planowane koszty bezpośrednie razem</t>
  </si>
  <si>
    <t>Wydział Chemii</t>
  </si>
  <si>
    <t>Wydział Filologiczny</t>
  </si>
  <si>
    <t>Wydział Fizyki, Astronomii i Informatyki Stosowanej</t>
  </si>
  <si>
    <t>Wydział Humanistyczny</t>
  </si>
  <si>
    <t>Wydział Matematyki i Informatyki</t>
  </si>
  <si>
    <t>Wydział Nauk Ekonomicznych i Zarządzania</t>
  </si>
  <si>
    <t>Wydział Nauk Historycznych</t>
  </si>
  <si>
    <t>Wydział Nauk Pedagogicznych</t>
  </si>
  <si>
    <t>Wydział Politologii i Studiów Międzynarodowych</t>
  </si>
  <si>
    <t>Wydział Prawa i Administracji</t>
  </si>
  <si>
    <t>Wydział Sztuk Pięknych</t>
  </si>
  <si>
    <t>Wydział Teologiczny</t>
  </si>
  <si>
    <t>Studium Praktycznej Nauki Języków Obcych</t>
  </si>
  <si>
    <t>Inna Jednostka</t>
  </si>
  <si>
    <t>studia niestacjonarne</t>
  </si>
  <si>
    <t>Wydział Farmaceutyczny (Collegium Medicum)</t>
  </si>
  <si>
    <t>Wydział Lekarski (Collegium Medicum)</t>
  </si>
  <si>
    <t>Wydział Nauk o Zdrowiu (Collegium Medicum)</t>
  </si>
  <si>
    <t>Ośrodek Alliance Française</t>
  </si>
  <si>
    <t>ZAŁĄCZNIK NR 1 - PLAN WPŁYWÓW - PRZYCHODÓW</t>
  </si>
  <si>
    <t>liczba studentów / słuchaczy / uczestników</t>
  </si>
  <si>
    <t>wysokość opłaty</t>
  </si>
  <si>
    <t>wpływy - przychody</t>
  </si>
  <si>
    <t>wpływy - przychody ogółem</t>
  </si>
  <si>
    <t>kierunek / nazwa:</t>
  </si>
  <si>
    <t>semestr zimowy</t>
  </si>
  <si>
    <t>semestr letni</t>
  </si>
  <si>
    <t>I rok - studia I stopnia</t>
  </si>
  <si>
    <t>płatności miesięczne</t>
  </si>
  <si>
    <t>płatności semestralne</t>
  </si>
  <si>
    <t>płatność roczna - semestr zimowy</t>
  </si>
  <si>
    <t>płatność roczna - semestr letni</t>
  </si>
  <si>
    <t>II rok - studia I stopnia</t>
  </si>
  <si>
    <t>III rok - studia I stopnia</t>
  </si>
  <si>
    <t>I rok - studia II stopnia</t>
  </si>
  <si>
    <t>II rok - studia II stopnia</t>
  </si>
  <si>
    <t>III rok - studia II stopnia</t>
  </si>
  <si>
    <t>Inne</t>
  </si>
  <si>
    <t>R A Z E M   O G Ó Ł E M</t>
  </si>
  <si>
    <t>ZAŁĄCZNIK NR 2 - PLANOWANE KOSZTY BEZPOŚREDNIE</t>
  </si>
  <si>
    <t>A. KOSZTY PRACY</t>
  </si>
  <si>
    <t>Stanowisko służbowe</t>
  </si>
  <si>
    <t>Tytuł zawodowy</t>
  </si>
  <si>
    <t>liczba godzin</t>
  </si>
  <si>
    <t>stawka</t>
  </si>
  <si>
    <t>wynagrodzenie</t>
  </si>
  <si>
    <t>"13"</t>
  </si>
  <si>
    <t>ZUS i FP</t>
  </si>
  <si>
    <t>wynagrodzenie ogółem z narzutami</t>
  </si>
  <si>
    <t>wyjaśnienia</t>
  </si>
  <si>
    <t>Urlop i nagroda</t>
  </si>
  <si>
    <t>DANE WEJŚCIOWE</t>
  </si>
  <si>
    <t>narzut na urlop i nagrodę jubileuszową</t>
  </si>
  <si>
    <t>dodatkowe wynagrodzenie roczne - "13"</t>
  </si>
  <si>
    <t>wartość</t>
  </si>
  <si>
    <t>narzut na ZUS i FP</t>
  </si>
  <si>
    <t>prof. nadzw. z tyt. nau.</t>
  </si>
  <si>
    <t>razem</t>
  </si>
  <si>
    <t>x</t>
  </si>
  <si>
    <t>Tytuł</t>
  </si>
  <si>
    <t>Wariant bez narzutu na ZUS i FP</t>
  </si>
  <si>
    <t>* dla osób spoza UMK, które nie płacą składki na ZUS i FP</t>
  </si>
  <si>
    <t>Wariant z narzutem na ZUS i FP</t>
  </si>
  <si>
    <t>finansowanie etatów pracowników administracji</t>
  </si>
  <si>
    <t>dodatek funkcyjny</t>
  </si>
  <si>
    <t>liczba miesięcy</t>
  </si>
  <si>
    <t>B. POZOSTAŁE WYDATKI</t>
  </si>
  <si>
    <t>Tytułem</t>
  </si>
  <si>
    <t>Kwota przeznaczona</t>
  </si>
  <si>
    <t>REZERWA</t>
  </si>
  <si>
    <t>3.c. finansowanie etatów pracowników administracji</t>
  </si>
  <si>
    <t>etaty pracowników administracji</t>
  </si>
  <si>
    <t>III. Pozostałe wynagrodzenia pracowników UMK oraz osób spoza UMK</t>
  </si>
  <si>
    <t>3.a. pozostałe wynagrodzenia nauczycieli akademickich UMK</t>
  </si>
  <si>
    <t>3.b. pozostałe wynagrodzenia pracowników niebędących nauczycielami akademickimi UMK</t>
  </si>
  <si>
    <t>3.d. wynagrodzenia osób niebędących nauczycielami akademickimi UMK (umowy cywilno - prawne)</t>
  </si>
  <si>
    <t>3.d. wynagrodzenia osób niebędących nauczycielami akademickimi UMK</t>
  </si>
  <si>
    <t>składniki jednorazowe lub płatne z dołu</t>
  </si>
  <si>
    <t>składniki wynagrodzeń wypłacane periodycznie - określone z góry</t>
  </si>
  <si>
    <t>KOD KOSZTORYSU w USOS:</t>
  </si>
  <si>
    <t>Stopień</t>
  </si>
  <si>
    <t>dr hab.</t>
  </si>
  <si>
    <t>dr</t>
  </si>
  <si>
    <t>docent</t>
  </si>
  <si>
    <t>adiunkt</t>
  </si>
  <si>
    <t>mgr</t>
  </si>
  <si>
    <t>asystent</t>
  </si>
  <si>
    <t>wykładowca</t>
  </si>
  <si>
    <t>lektor</t>
  </si>
  <si>
    <t>instruktor</t>
  </si>
  <si>
    <t>starszy wykładowca</t>
  </si>
  <si>
    <t>prof. nadzwyczajny</t>
  </si>
  <si>
    <t>prof. zwyczajny</t>
  </si>
  <si>
    <t>GODZINY DYDAKTYCZNE</t>
  </si>
  <si>
    <t>ponadwymiarowe</t>
  </si>
  <si>
    <t>pensum</t>
  </si>
  <si>
    <t>umowy cywilno - prawnych - spoza UMK</t>
  </si>
  <si>
    <t>umowy cywilno - prawnych - z UMK</t>
  </si>
  <si>
    <t>ilość</t>
  </si>
  <si>
    <t>liczba rat płatności</t>
  </si>
  <si>
    <t>* dla osób niepracujących lub osiągających wynagrodzenie niższe od najniższej krajowej</t>
  </si>
  <si>
    <t>Wydział Biologii i Ochrony Środowiska</t>
  </si>
  <si>
    <t>Wydział Nauk o Ziemi</t>
  </si>
  <si>
    <t>PRELIMINARZ STUDIÓW NIESTACJONARNYCH</t>
  </si>
  <si>
    <t>liczba osób</t>
  </si>
  <si>
    <t>liczba</t>
  </si>
  <si>
    <t>podpis kierownika studiów niestacjonarnych</t>
  </si>
  <si>
    <t>1.c. wynagrodzenia w formie umów cywilno - prawnych dla pracowników niebędących nauczycielami akademickimi z tytułu godzin dydaktycznych</t>
  </si>
  <si>
    <t>1.d. wynagrodzenia w formie umów cywilno - prawnych dla osób niebędących pracownikami UMK z tytułu godzin dydaktycznych</t>
  </si>
  <si>
    <t>2.b. wynagrodzenia w formie umów cywilno - prawnych dla osób niebędących pracownikami UMK z tytułu pozostałych czynności dydaktycznych</t>
  </si>
  <si>
    <t>3.e. wynagrodzenia w formie umów cywilno - prawnych dla osób niebędących pracownikami UMK</t>
  </si>
  <si>
    <t>dr inż. / ks. dr</t>
  </si>
  <si>
    <t>mgr inż. / ks. mgr</t>
  </si>
  <si>
    <t>promotorstwo - mgr</t>
  </si>
  <si>
    <t>promotorstwo - lic.</t>
  </si>
  <si>
    <t>recenzje - mgr</t>
  </si>
  <si>
    <t>recenzje - lic.</t>
  </si>
  <si>
    <t>egzaminy - lic.</t>
  </si>
  <si>
    <t>rozmowy kwalifikacyjne - mgr</t>
  </si>
  <si>
    <t>rozmowy kwalifikacyjne - lic.</t>
  </si>
  <si>
    <t>przewodniczenie komisji - mgr</t>
  </si>
  <si>
    <t>przewodniczenie komisji - lic.</t>
  </si>
  <si>
    <t>opieka - mgr</t>
  </si>
  <si>
    <t>opieka - lic.</t>
  </si>
  <si>
    <t>1.c. wynagrodzenia w formie umów cywilno - prawnych pracowników UMK z tytułu godzin dydaktycznych</t>
  </si>
  <si>
    <t>1.d. wynagrodzenia w formie umów cywilno - prawnych osób niebędących pracownikami UMK z tytułu godzin dydaktycznych</t>
  </si>
  <si>
    <t>2.b. wynagrodzenia osób niebędących pracownikami UMK z tytułu pozostałych czynności dydaktycznych</t>
  </si>
  <si>
    <t>3.e. wynagrodzenia osób niebędących pracownikami UMK</t>
  </si>
  <si>
    <t>egzaminy - mgr</t>
  </si>
  <si>
    <t>Wpływy - Przychody ogółem, z tego:</t>
  </si>
  <si>
    <t>Narzut na fundusz spójności (w wysokości 1% przychodów)</t>
  </si>
  <si>
    <t>Narzut na koszty ogólnouczelniane (w wysokości 20% przychodów skorygowanych o narzut na fundusz spójności)</t>
  </si>
  <si>
    <t>Podstawa obliczeń narzutów kosztów pośrednich</t>
  </si>
  <si>
    <t>Narzut na koszty pośrednie wydziału (co najmniej 40% przychodów skorygowanych o narzut na fundusz spójności)</t>
  </si>
  <si>
    <t>Załącznik nr 1 do zarządzenia nr 2 Rektora UMK z dnia 13 stycznia 2014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</si>
</sst>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"/>
    <numFmt numFmtId="170" formatCode="0.0000"/>
    <numFmt numFmtId="171" formatCode="0.0"/>
    <numFmt numFmtId="172" formatCode="#,##0.0"/>
    <numFmt numFmtId="173" formatCode="#,##0.000"/>
    <numFmt numFmtId="174" formatCode="#,##0.000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9"/>
      <name val="Tahoma"/>
      <family val="2"/>
    </font>
    <font>
      <b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0"/>
      <name val="Tahoma"/>
      <family val="2"/>
    </font>
    <font>
      <b/>
      <sz val="12"/>
      <color theme="1"/>
      <name val="Tahoma"/>
      <family val="2"/>
    </font>
    <font>
      <b/>
      <i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6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4" fontId="46" fillId="0" borderId="10" xfId="0" applyNumberFormat="1" applyFont="1" applyBorder="1" applyAlignment="1">
      <alignment vertical="center" wrapText="1"/>
    </xf>
    <xf numFmtId="4" fontId="47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50" fillId="0" borderId="10" xfId="0" applyNumberFormat="1" applyFont="1" applyBorder="1" applyAlignment="1" applyProtection="1">
      <alignment vertical="center" wrapText="1"/>
      <protection hidden="1"/>
    </xf>
    <xf numFmtId="4" fontId="49" fillId="0" borderId="10" xfId="0" applyNumberFormat="1" applyFont="1" applyBorder="1" applyAlignment="1" applyProtection="1">
      <alignment vertical="center" wrapText="1"/>
      <protection hidden="1"/>
    </xf>
    <xf numFmtId="10" fontId="50" fillId="0" borderId="10" xfId="52" applyNumberFormat="1" applyFont="1" applyBorder="1" applyAlignment="1" applyProtection="1">
      <alignment horizontal="right" vertical="center" wrapText="1"/>
      <protection hidden="1"/>
    </xf>
    <xf numFmtId="10" fontId="49" fillId="0" borderId="10" xfId="52" applyNumberFormat="1" applyFont="1" applyBorder="1" applyAlignment="1" applyProtection="1">
      <alignment horizontal="right" vertical="center" wrapText="1"/>
      <protection hidden="1"/>
    </xf>
    <xf numFmtId="2" fontId="46" fillId="0" borderId="0" xfId="0" applyNumberFormat="1" applyFont="1" applyAlignment="1">
      <alignment vertical="center" wrapText="1"/>
    </xf>
    <xf numFmtId="2" fontId="47" fillId="0" borderId="0" xfId="0" applyNumberFormat="1" applyFont="1" applyBorder="1" applyAlignment="1">
      <alignment horizontal="center" vertical="center" wrapText="1"/>
    </xf>
    <xf numFmtId="2" fontId="46" fillId="0" borderId="0" xfId="0" applyNumberFormat="1" applyFont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right" vertical="center" wrapText="1"/>
    </xf>
    <xf numFmtId="2" fontId="47" fillId="0" borderId="10" xfId="0" applyNumberFormat="1" applyFont="1" applyBorder="1" applyAlignment="1">
      <alignment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2" fontId="47" fillId="0" borderId="0" xfId="0" applyNumberFormat="1" applyFont="1" applyAlignment="1">
      <alignment vertical="center" wrapText="1"/>
    </xf>
    <xf numFmtId="2" fontId="46" fillId="0" borderId="10" xfId="0" applyNumberFormat="1" applyFont="1" applyBorder="1" applyAlignment="1">
      <alignment horizontal="left" vertical="center" wrapText="1" indent="1"/>
    </xf>
    <xf numFmtId="1" fontId="46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46" fillId="0" borderId="10" xfId="0" applyNumberFormat="1" applyFont="1" applyBorder="1" applyAlignment="1">
      <alignment horizontal="center" vertical="center" wrapText="1"/>
    </xf>
    <xf numFmtId="4" fontId="46" fillId="2" borderId="10" xfId="0" applyNumberFormat="1" applyFont="1" applyFill="1" applyBorder="1" applyAlignment="1" applyProtection="1">
      <alignment vertical="center" wrapText="1"/>
      <protection locked="0"/>
    </xf>
    <xf numFmtId="1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vertical="center" wrapText="1"/>
    </xf>
    <xf numFmtId="2" fontId="46" fillId="2" borderId="10" xfId="0" applyNumberFormat="1" applyFont="1" applyFill="1" applyBorder="1" applyAlignment="1">
      <alignment horizontal="left" vertical="center" wrapText="1" indent="1"/>
    </xf>
    <xf numFmtId="2" fontId="46" fillId="0" borderId="0" xfId="0" applyNumberFormat="1" applyFont="1" applyAlignment="1">
      <alignment horizontal="right" vertical="center" wrapText="1"/>
    </xf>
    <xf numFmtId="0" fontId="46" fillId="0" borderId="0" xfId="0" applyFont="1" applyBorder="1" applyAlignment="1">
      <alignment vertical="center" wrapText="1"/>
    </xf>
    <xf numFmtId="10" fontId="46" fillId="0" borderId="0" xfId="52" applyNumberFormat="1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3" fontId="46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4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2" borderId="10" xfId="0" applyFont="1" applyFill="1" applyBorder="1" applyAlignment="1" applyProtection="1">
      <alignment vertical="center" wrapText="1"/>
      <protection locked="0"/>
    </xf>
    <xf numFmtId="4" fontId="46" fillId="0" borderId="10" xfId="0" applyNumberFormat="1" applyFont="1" applyBorder="1" applyAlignment="1" applyProtection="1">
      <alignment vertical="center" wrapText="1"/>
      <protection hidden="1"/>
    </xf>
    <xf numFmtId="0" fontId="46" fillId="0" borderId="0" xfId="0" applyFont="1" applyAlignment="1" applyProtection="1">
      <alignment vertical="center" wrapText="1"/>
      <protection hidden="1"/>
    </xf>
    <xf numFmtId="10" fontId="47" fillId="0" borderId="10" xfId="0" applyNumberFormat="1" applyFont="1" applyBorder="1" applyAlignment="1" applyProtection="1">
      <alignment vertical="center" wrapText="1"/>
      <protection hidden="1"/>
    </xf>
    <xf numFmtId="0" fontId="47" fillId="0" borderId="10" xfId="0" applyFont="1" applyBorder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 wrapText="1"/>
      <protection hidden="1"/>
    </xf>
    <xf numFmtId="3" fontId="47" fillId="0" borderId="10" xfId="0" applyNumberFormat="1" applyFont="1" applyBorder="1" applyAlignment="1" applyProtection="1">
      <alignment horizontal="center" vertical="center" wrapText="1"/>
      <protection hidden="1"/>
    </xf>
    <xf numFmtId="4" fontId="47" fillId="0" borderId="0" xfId="0" applyNumberFormat="1" applyFont="1" applyAlignment="1" applyProtection="1">
      <alignment horizontal="center" vertical="center" wrapText="1"/>
      <protection hidden="1"/>
    </xf>
    <xf numFmtId="4" fontId="47" fillId="0" borderId="10" xfId="0" applyNumberFormat="1" applyFont="1" applyBorder="1" applyAlignment="1" applyProtection="1">
      <alignment horizontal="center" vertical="center" wrapText="1"/>
      <protection hidden="1"/>
    </xf>
    <xf numFmtId="4" fontId="47" fillId="0" borderId="10" xfId="0" applyNumberFormat="1" applyFont="1" applyBorder="1" applyAlignment="1" applyProtection="1">
      <alignment vertical="center" wrapText="1"/>
      <protection hidden="1"/>
    </xf>
    <xf numFmtId="0" fontId="47" fillId="0" borderId="10" xfId="0" applyFont="1" applyBorder="1" applyAlignment="1" applyProtection="1">
      <alignment horizontal="center" vertical="center" wrapText="1"/>
      <protection hidden="1"/>
    </xf>
    <xf numFmtId="10" fontId="47" fillId="0" borderId="0" xfId="0" applyNumberFormat="1" applyFont="1" applyBorder="1" applyAlignment="1" applyProtection="1">
      <alignment vertical="center" wrapText="1"/>
      <protection hidden="1"/>
    </xf>
    <xf numFmtId="4" fontId="46" fillId="0" borderId="0" xfId="0" applyNumberFormat="1" applyFont="1" applyBorder="1" applyAlignment="1" applyProtection="1">
      <alignment vertical="center" wrapText="1"/>
      <protection hidden="1"/>
    </xf>
    <xf numFmtId="4" fontId="47" fillId="0" borderId="0" xfId="0" applyNumberFormat="1" applyFont="1" applyBorder="1" applyAlignment="1" applyProtection="1">
      <alignment vertical="center" wrapText="1"/>
      <protection hidden="1"/>
    </xf>
    <xf numFmtId="4" fontId="47" fillId="33" borderId="10" xfId="0" applyNumberFormat="1" applyFont="1" applyFill="1" applyBorder="1" applyAlignment="1" applyProtection="1">
      <alignment vertical="center" wrapText="1"/>
      <protection locked="0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3" fontId="46" fillId="0" borderId="0" xfId="0" applyNumberFormat="1" applyFont="1" applyAlignment="1">
      <alignment vertical="center" wrapText="1"/>
    </xf>
    <xf numFmtId="3" fontId="47" fillId="0" borderId="0" xfId="0" applyNumberFormat="1" applyFont="1" applyAlignment="1">
      <alignment vertical="center" wrapText="1"/>
    </xf>
    <xf numFmtId="4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vertical="center" wrapText="1"/>
      <protection locked="0"/>
    </xf>
    <xf numFmtId="4" fontId="46" fillId="2" borderId="10" xfId="0" applyNumberFormat="1" applyFont="1" applyFill="1" applyBorder="1" applyAlignment="1" applyProtection="1">
      <alignment vertical="center" wrapText="1"/>
      <protection hidden="1" locked="0"/>
    </xf>
    <xf numFmtId="2" fontId="46" fillId="2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50" fillId="0" borderId="10" xfId="0" applyNumberFormat="1" applyFont="1" applyBorder="1" applyAlignment="1" applyProtection="1">
      <alignment horizontal="right" vertical="center" wrapText="1"/>
      <protection hidden="1"/>
    </xf>
    <xf numFmtId="10" fontId="49" fillId="0" borderId="13" xfId="52" applyNumberFormat="1" applyFont="1" applyBorder="1" applyAlignment="1" applyProtection="1">
      <alignment horizontal="right" vertical="center" wrapText="1"/>
      <protection hidden="1"/>
    </xf>
    <xf numFmtId="0" fontId="49" fillId="0" borderId="10" xfId="0" applyFont="1" applyBorder="1" applyAlignment="1">
      <alignment horizontal="left" vertical="center" wrapText="1"/>
    </xf>
    <xf numFmtId="0" fontId="51" fillId="0" borderId="0" xfId="0" applyFont="1" applyFill="1" applyAlignment="1" applyProtection="1">
      <alignment horizontal="left" vertical="center" wrapText="1"/>
      <protection locked="0"/>
    </xf>
    <xf numFmtId="0" fontId="46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 indent="1"/>
    </xf>
    <xf numFmtId="0" fontId="50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2" borderId="10" xfId="0" applyFont="1" applyFill="1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>
      <alignment horizontal="right" vertical="center" wrapText="1"/>
    </xf>
    <xf numFmtId="0" fontId="50" fillId="0" borderId="15" xfId="0" applyFont="1" applyBorder="1" applyAlignment="1">
      <alignment horizontal="right" vertical="center" wrapText="1"/>
    </xf>
    <xf numFmtId="0" fontId="50" fillId="0" borderId="16" xfId="0" applyFont="1" applyBorder="1" applyAlignment="1">
      <alignment horizontal="right" vertical="center" wrapText="1"/>
    </xf>
    <xf numFmtId="0" fontId="50" fillId="0" borderId="17" xfId="0" applyFont="1" applyBorder="1" applyAlignment="1">
      <alignment horizontal="right" vertical="center" wrapText="1"/>
    </xf>
    <xf numFmtId="0" fontId="50" fillId="0" borderId="18" xfId="0" applyFont="1" applyBorder="1" applyAlignment="1">
      <alignment horizontal="right" vertical="center" wrapText="1"/>
    </xf>
    <xf numFmtId="0" fontId="50" fillId="0" borderId="19" xfId="0" applyFont="1" applyBorder="1" applyAlignment="1">
      <alignment horizontal="right" vertical="center" wrapText="1"/>
    </xf>
    <xf numFmtId="0" fontId="50" fillId="0" borderId="10" xfId="0" applyFont="1" applyBorder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10" xfId="0" applyNumberFormat="1" applyFont="1" applyBorder="1" applyAlignment="1">
      <alignment horizontal="center" vertical="center" wrapText="1"/>
    </xf>
    <xf numFmtId="2" fontId="47" fillId="0" borderId="0" xfId="0" applyNumberFormat="1" applyFont="1" applyAlignment="1">
      <alignment horizontal="center" vertical="center" wrapText="1"/>
    </xf>
    <xf numFmtId="0" fontId="46" fillId="2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left" vertical="center" wrapText="1"/>
    </xf>
    <xf numFmtId="0" fontId="47" fillId="0" borderId="20" xfId="0" applyFont="1" applyBorder="1" applyAlignment="1" applyProtection="1">
      <alignment horizontal="left" vertical="center" wrapText="1"/>
      <protection hidden="1"/>
    </xf>
    <xf numFmtId="0" fontId="47" fillId="0" borderId="21" xfId="0" applyFont="1" applyBorder="1" applyAlignment="1" applyProtection="1">
      <alignment horizontal="left" vertical="center" wrapText="1"/>
      <protection hidden="1"/>
    </xf>
    <xf numFmtId="0" fontId="47" fillId="0" borderId="22" xfId="0" applyFont="1" applyBorder="1" applyAlignment="1" applyProtection="1">
      <alignment horizontal="left" vertical="center" wrapText="1"/>
      <protection hidden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left" vertical="center" wrapText="1"/>
      <protection hidden="1"/>
    </xf>
    <xf numFmtId="0" fontId="46" fillId="2" borderId="10" xfId="0" applyFont="1" applyFill="1" applyBorder="1" applyAlignment="1" applyProtection="1">
      <alignment horizontal="left" vertical="center" wrapText="1"/>
      <protection locked="0"/>
    </xf>
    <xf numFmtId="0" fontId="47" fillId="33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7</xdr:row>
      <xdr:rowOff>57150</xdr:rowOff>
    </xdr:from>
    <xdr:to>
      <xdr:col>20</xdr:col>
      <xdr:colOff>28575</xdr:colOff>
      <xdr:row>20</xdr:row>
      <xdr:rowOff>0</xdr:rowOff>
    </xdr:to>
    <xdr:pic>
      <xdr:nvPicPr>
        <xdr:cNvPr id="1" name="il_fi" descr="http://www.tsb.umk.pl/UMK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962025"/>
          <a:ext cx="25146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95"/>
  <sheetViews>
    <sheetView tabSelected="1" view="pageBreakPreview" zoomScaleSheetLayoutView="100" workbookViewId="0" topLeftCell="A1">
      <selection activeCell="P67" sqref="P67:T67"/>
    </sheetView>
  </sheetViews>
  <sheetFormatPr defaultColWidth="8.796875" defaultRowHeight="14.25"/>
  <cols>
    <col min="1" max="1" width="0.8984375" style="1" customWidth="1"/>
    <col min="2" max="2" width="5.59765625" style="1" customWidth="1"/>
    <col min="3" max="3" width="0.8984375" style="1" customWidth="1"/>
    <col min="4" max="4" width="14.59765625" style="1" customWidth="1"/>
    <col min="5" max="5" width="0.8984375" style="1" customWidth="1"/>
    <col min="6" max="6" width="14.59765625" style="1" customWidth="1"/>
    <col min="7" max="7" width="0.8984375" style="1" customWidth="1"/>
    <col min="8" max="8" width="5.59765625" style="1" customWidth="1"/>
    <col min="9" max="9" width="0.8984375" style="1" customWidth="1"/>
    <col min="10" max="10" width="14.59765625" style="1" customWidth="1"/>
    <col min="11" max="11" width="0.8984375" style="1" customWidth="1"/>
    <col min="12" max="12" width="14.59765625" style="1" customWidth="1"/>
    <col min="13" max="13" width="0.8984375" style="1" customWidth="1"/>
    <col min="14" max="14" width="5.59765625" style="1" customWidth="1"/>
    <col min="15" max="15" width="0.8984375" style="1" customWidth="1"/>
    <col min="16" max="16" width="14.59765625" style="1" customWidth="1"/>
    <col min="17" max="17" width="0.8984375" style="1" customWidth="1"/>
    <col min="18" max="18" width="14.59765625" style="1" customWidth="1"/>
    <col min="19" max="19" width="0.8984375" style="1" customWidth="1"/>
    <col min="20" max="20" width="11.09765625" style="1" customWidth="1"/>
    <col min="21" max="21" width="0.8984375" style="1" customWidth="1"/>
    <col min="22" max="16384" width="9" style="1" customWidth="1"/>
  </cols>
  <sheetData>
    <row r="1" ht="5.25" customHeight="1"/>
    <row r="2" spans="2:20" ht="26.25" customHeight="1">
      <c r="B2" s="85" t="s">
        <v>132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ht="5.25" customHeight="1"/>
    <row r="4" spans="2:20" ht="12" customHeigh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ht="5.25" customHeight="1"/>
    <row r="6" spans="2:20" ht="12" customHeight="1">
      <c r="B6" s="87" t="s">
        <v>163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</row>
    <row r="7" ht="5.25" customHeight="1"/>
    <row r="8" spans="2:16" ht="19.5" customHeight="1">
      <c r="B8" s="84" t="s">
        <v>0</v>
      </c>
      <c r="C8" s="84"/>
      <c r="D8" s="84"/>
      <c r="E8" s="84"/>
      <c r="F8" s="84"/>
      <c r="H8" s="88"/>
      <c r="I8" s="88"/>
      <c r="J8" s="88"/>
      <c r="K8" s="88"/>
      <c r="L8" s="88"/>
      <c r="M8" s="88"/>
      <c r="N8" s="88"/>
      <c r="O8" s="88"/>
      <c r="P8" s="88"/>
    </row>
    <row r="9" ht="5.25" customHeight="1">
      <c r="R9" s="6"/>
    </row>
    <row r="10" spans="2:16" ht="19.5" customHeight="1">
      <c r="B10" s="84" t="s">
        <v>1</v>
      </c>
      <c r="C10" s="84"/>
      <c r="D10" s="84"/>
      <c r="E10" s="84"/>
      <c r="F10" s="84"/>
      <c r="H10" s="88" t="s">
        <v>43</v>
      </c>
      <c r="I10" s="88"/>
      <c r="J10" s="88"/>
      <c r="K10" s="88"/>
      <c r="L10" s="88"/>
      <c r="M10" s="88"/>
      <c r="N10" s="88"/>
      <c r="O10" s="88"/>
      <c r="P10" s="88"/>
    </row>
    <row r="11" ht="5.25" customHeight="1">
      <c r="R11" s="6"/>
    </row>
    <row r="12" spans="2:16" ht="19.5" customHeight="1">
      <c r="B12" s="84" t="s">
        <v>2</v>
      </c>
      <c r="C12" s="84"/>
      <c r="D12" s="84"/>
      <c r="E12" s="84"/>
      <c r="F12" s="84"/>
      <c r="H12" s="77"/>
      <c r="I12" s="77"/>
      <c r="J12" s="77"/>
      <c r="K12" s="77"/>
      <c r="L12" s="77"/>
      <c r="M12" s="77"/>
      <c r="N12" s="77"/>
      <c r="O12" s="77"/>
      <c r="P12" s="77"/>
    </row>
    <row r="13" ht="5.25" customHeight="1">
      <c r="R13" s="6"/>
    </row>
    <row r="14" spans="2:16" ht="19.5" customHeight="1">
      <c r="B14" s="84" t="s">
        <v>108</v>
      </c>
      <c r="C14" s="84"/>
      <c r="D14" s="84"/>
      <c r="E14" s="84"/>
      <c r="F14" s="84"/>
      <c r="H14" s="77"/>
      <c r="I14" s="77"/>
      <c r="J14" s="77"/>
      <c r="K14" s="77"/>
      <c r="L14" s="77"/>
      <c r="M14" s="77"/>
      <c r="N14" s="77"/>
      <c r="O14" s="77"/>
      <c r="P14" s="77"/>
    </row>
    <row r="15" ht="5.25" customHeight="1">
      <c r="R15" s="6"/>
    </row>
    <row r="16" spans="2:16" ht="19.5" customHeight="1">
      <c r="B16" s="84" t="s">
        <v>3</v>
      </c>
      <c r="C16" s="84"/>
      <c r="D16" s="84"/>
      <c r="E16" s="84"/>
      <c r="F16" s="84"/>
      <c r="H16" s="77"/>
      <c r="I16" s="77"/>
      <c r="J16" s="77"/>
      <c r="K16" s="77"/>
      <c r="L16" s="77"/>
      <c r="M16" s="77"/>
      <c r="N16" s="77"/>
      <c r="O16" s="77"/>
      <c r="P16" s="77"/>
    </row>
    <row r="17" ht="5.25" customHeight="1">
      <c r="R17" s="6"/>
    </row>
    <row r="18" spans="2:16" ht="19.5" customHeight="1">
      <c r="B18" s="78" t="s">
        <v>4</v>
      </c>
      <c r="C18" s="79"/>
      <c r="D18" s="79"/>
      <c r="E18" s="79"/>
      <c r="F18" s="80"/>
      <c r="H18" s="77"/>
      <c r="I18" s="77"/>
      <c r="J18" s="77"/>
      <c r="K18" s="77"/>
      <c r="L18" s="77"/>
      <c r="M18" s="77"/>
      <c r="N18" s="77"/>
      <c r="O18" s="77"/>
      <c r="P18" s="77"/>
    </row>
    <row r="19" spans="2:16" ht="19.5" customHeight="1">
      <c r="B19" s="81"/>
      <c r="C19" s="82"/>
      <c r="D19" s="82"/>
      <c r="E19" s="82"/>
      <c r="F19" s="83"/>
      <c r="H19" s="77"/>
      <c r="I19" s="77"/>
      <c r="J19" s="77"/>
      <c r="K19" s="77"/>
      <c r="L19" s="77"/>
      <c r="M19" s="77"/>
      <c r="N19" s="77"/>
      <c r="O19" s="77"/>
      <c r="P19" s="77"/>
    </row>
    <row r="20" ht="5.25" customHeight="1">
      <c r="R20" s="6"/>
    </row>
    <row r="21" spans="2:18" ht="15" customHeight="1">
      <c r="B21" s="75" t="s">
        <v>5</v>
      </c>
      <c r="C21" s="75"/>
      <c r="D21" s="75"/>
      <c r="E21" s="75"/>
      <c r="F21" s="75"/>
      <c r="R21" s="6"/>
    </row>
    <row r="22" ht="5.25" customHeight="1">
      <c r="R22" s="6"/>
    </row>
    <row r="23" spans="2:20" ht="19.5" customHeight="1">
      <c r="B23" s="76" t="s">
        <v>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12"/>
      <c r="R23" s="11" t="s">
        <v>7</v>
      </c>
      <c r="S23" s="12"/>
      <c r="T23" s="11" t="s">
        <v>8</v>
      </c>
    </row>
    <row r="24" spans="2:20" ht="19.5" customHeight="1">
      <c r="B24" s="74" t="s">
        <v>158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8"/>
      <c r="R24" s="13">
        <f>WPŁYWY!P192</f>
        <v>0</v>
      </c>
      <c r="S24" s="8"/>
      <c r="T24" s="15" t="str">
        <f>IF(R24=0,"-",R24/R24)</f>
        <v>-</v>
      </c>
    </row>
    <row r="25" ht="5.25" customHeight="1">
      <c r="R25" s="6"/>
    </row>
    <row r="26" spans="2:18" ht="15" customHeight="1">
      <c r="B26" s="75" t="s">
        <v>9</v>
      </c>
      <c r="C26" s="75"/>
      <c r="D26" s="75"/>
      <c r="E26" s="75"/>
      <c r="F26" s="75"/>
      <c r="R26" s="6"/>
    </row>
    <row r="27" ht="5.25" customHeight="1">
      <c r="R27" s="6"/>
    </row>
    <row r="28" spans="2:20" ht="19.5" customHeight="1">
      <c r="B28" s="76" t="s">
        <v>6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12"/>
      <c r="R28" s="11" t="s">
        <v>7</v>
      </c>
      <c r="S28" s="12"/>
      <c r="T28" s="11" t="s">
        <v>8</v>
      </c>
    </row>
    <row r="29" spans="2:20" ht="19.5" customHeight="1">
      <c r="B29" s="69" t="s">
        <v>10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8"/>
      <c r="R29" s="14">
        <f>R58</f>
        <v>0</v>
      </c>
      <c r="S29" s="8"/>
      <c r="T29" s="16" t="str">
        <f>IF($R$34=0,"-",R29/$R$34)</f>
        <v>-</v>
      </c>
    </row>
    <row r="30" spans="2:20" ht="19.5" customHeight="1">
      <c r="B30" s="69" t="s">
        <v>159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8"/>
      <c r="R30" s="14">
        <f>ROUND(R24*0.01,2)</f>
        <v>0</v>
      </c>
      <c r="S30" s="8"/>
      <c r="T30" s="16" t="str">
        <f>IF($R$34=0,"-",R30/$R$34)</f>
        <v>-</v>
      </c>
    </row>
    <row r="31" spans="2:20" ht="19.5" customHeight="1" hidden="1">
      <c r="B31" s="69" t="s">
        <v>161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8"/>
      <c r="R31" s="14">
        <f>R24-R30</f>
        <v>0</v>
      </c>
      <c r="S31" s="8"/>
      <c r="T31" s="68"/>
    </row>
    <row r="32" spans="2:20" ht="19.5" customHeight="1">
      <c r="B32" s="69" t="s">
        <v>160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8"/>
      <c r="R32" s="14">
        <f>ROUND(R31*0.2,2)</f>
        <v>0</v>
      </c>
      <c r="S32" s="8"/>
      <c r="T32" s="16" t="str">
        <f>IF($R$34=0,"-",R32/$R$34)</f>
        <v>-</v>
      </c>
    </row>
    <row r="33" spans="2:20" ht="19.5" customHeight="1">
      <c r="B33" s="69" t="s">
        <v>162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8"/>
      <c r="R33" s="14">
        <f>IF(R24-R29-R30-R32&lt;0,0,R24-R29-R30-R32)</f>
        <v>0</v>
      </c>
      <c r="S33" s="8"/>
      <c r="T33" s="16" t="str">
        <f>IF($R$34=0,"-",R33/$R$34)</f>
        <v>-</v>
      </c>
    </row>
    <row r="34" spans="2:20" ht="19.5" customHeight="1">
      <c r="B34" s="74" t="s">
        <v>11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8"/>
      <c r="R34" s="67">
        <f>IF(R29+R30+R32+R33=R24,R24,"BŁĄD")</f>
        <v>0</v>
      </c>
      <c r="S34" s="8"/>
      <c r="T34" s="15" t="str">
        <f>IF($R$34=0,"-",R34/$R$34)</f>
        <v>-</v>
      </c>
    </row>
    <row r="35" ht="5.25" customHeight="1">
      <c r="R35" s="6"/>
    </row>
    <row r="36" spans="2:18" ht="15" customHeight="1">
      <c r="B36" s="75" t="s">
        <v>12</v>
      </c>
      <c r="C36" s="75"/>
      <c r="D36" s="75"/>
      <c r="E36" s="75"/>
      <c r="F36" s="75"/>
      <c r="R36" s="6"/>
    </row>
    <row r="37" ht="5.25" customHeight="1">
      <c r="R37" s="6"/>
    </row>
    <row r="38" spans="2:20" ht="19.5" customHeight="1">
      <c r="B38" s="76" t="s">
        <v>6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4"/>
      <c r="R38" s="11" t="s">
        <v>7</v>
      </c>
      <c r="S38" s="12"/>
      <c r="T38" s="11" t="s">
        <v>8</v>
      </c>
    </row>
    <row r="39" spans="2:20" ht="19.5" customHeight="1">
      <c r="B39" s="69" t="s">
        <v>17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R39" s="14">
        <f>SUM(R40,R45,R48,R54)</f>
        <v>0</v>
      </c>
      <c r="S39" s="8"/>
      <c r="T39" s="16" t="str">
        <f aca="true" t="shared" si="0" ref="T39:T58">IF($R$58=0,"-",R39/$R$58)</f>
        <v>-</v>
      </c>
    </row>
    <row r="40" spans="2:20" ht="19.5" customHeight="1">
      <c r="B40" s="69" t="s">
        <v>18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R40" s="14">
        <f>SUM(R41:R44)</f>
        <v>0</v>
      </c>
      <c r="S40" s="8"/>
      <c r="T40" s="16" t="str">
        <f t="shared" si="0"/>
        <v>-</v>
      </c>
    </row>
    <row r="41" spans="2:20" ht="19.5" customHeight="1">
      <c r="B41" s="73" t="s">
        <v>19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R41" s="14">
        <f>WYDATKI!P73</f>
        <v>0</v>
      </c>
      <c r="S41" s="8"/>
      <c r="T41" s="16" t="str">
        <f t="shared" si="0"/>
        <v>-</v>
      </c>
    </row>
    <row r="42" spans="2:20" ht="19.5" customHeight="1">
      <c r="B42" s="73" t="s">
        <v>20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R42" s="14">
        <f>WYDATKI!P98</f>
        <v>0</v>
      </c>
      <c r="S42" s="8"/>
      <c r="T42" s="16" t="str">
        <f t="shared" si="0"/>
        <v>-</v>
      </c>
    </row>
    <row r="43" spans="2:20" ht="19.5" customHeight="1">
      <c r="B43" s="73" t="s">
        <v>153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R43" s="14">
        <f>WYDATKI!P114</f>
        <v>0</v>
      </c>
      <c r="S43" s="8"/>
      <c r="T43" s="16" t="str">
        <f t="shared" si="0"/>
        <v>-</v>
      </c>
    </row>
    <row r="44" spans="2:20" ht="19.5" customHeight="1">
      <c r="B44" s="73" t="s">
        <v>154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R44" s="14">
        <f>SUM(WYDATKI!P133,WYDATKI!P150)</f>
        <v>0</v>
      </c>
      <c r="S44" s="8"/>
      <c r="T44" s="16" t="str">
        <f t="shared" si="0"/>
        <v>-</v>
      </c>
    </row>
    <row r="45" spans="2:20" ht="19.5" customHeight="1">
      <c r="B45" s="69" t="s">
        <v>21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R45" s="14">
        <f>SUM(R46:R47)</f>
        <v>0</v>
      </c>
      <c r="S45" s="8"/>
      <c r="T45" s="16" t="str">
        <f t="shared" si="0"/>
        <v>-</v>
      </c>
    </row>
    <row r="46" spans="2:20" ht="19.5" customHeight="1">
      <c r="B46" s="73" t="s">
        <v>22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R46" s="14">
        <f>WYDATKI!P174</f>
        <v>0</v>
      </c>
      <c r="S46" s="8"/>
      <c r="T46" s="16" t="str">
        <f t="shared" si="0"/>
        <v>-</v>
      </c>
    </row>
    <row r="47" spans="2:20" ht="19.5" customHeight="1">
      <c r="B47" s="73" t="s">
        <v>155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R47" s="14">
        <f>SUM(WYDATKI!P193,WYDATKI!P213)</f>
        <v>0</v>
      </c>
      <c r="S47" s="8"/>
      <c r="T47" s="16" t="str">
        <f t="shared" si="0"/>
        <v>-</v>
      </c>
    </row>
    <row r="48" spans="2:20" ht="19.5" customHeight="1">
      <c r="B48" s="69" t="s">
        <v>101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R48" s="14">
        <f>SUM(R49:R53)</f>
        <v>0</v>
      </c>
      <c r="S48" s="8"/>
      <c r="T48" s="16" t="str">
        <f t="shared" si="0"/>
        <v>-</v>
      </c>
    </row>
    <row r="49" spans="2:20" ht="19.5" customHeight="1">
      <c r="B49" s="73" t="s">
        <v>102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R49" s="14">
        <f>WYDATKI!P225</f>
        <v>0</v>
      </c>
      <c r="S49" s="8"/>
      <c r="T49" s="16" t="str">
        <f t="shared" si="0"/>
        <v>-</v>
      </c>
    </row>
    <row r="50" spans="2:20" ht="19.5" customHeight="1">
      <c r="B50" s="73" t="s">
        <v>103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R50" s="14">
        <f>WYDATKI!P235</f>
        <v>0</v>
      </c>
      <c r="S50" s="8"/>
      <c r="T50" s="16" t="str">
        <f t="shared" si="0"/>
        <v>-</v>
      </c>
    </row>
    <row r="51" spans="2:20" ht="19.5" customHeight="1">
      <c r="B51" s="73" t="s">
        <v>99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R51" s="14">
        <f>WYDATKI!P244</f>
        <v>0</v>
      </c>
      <c r="S51" s="8"/>
      <c r="T51" s="16" t="str">
        <f t="shared" si="0"/>
        <v>-</v>
      </c>
    </row>
    <row r="52" spans="2:20" ht="19.5" customHeight="1">
      <c r="B52" s="73" t="s">
        <v>105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R52" s="14">
        <f>WYDATKI!P260</f>
        <v>0</v>
      </c>
      <c r="S52" s="8"/>
      <c r="T52" s="16" t="str">
        <f t="shared" si="0"/>
        <v>-</v>
      </c>
    </row>
    <row r="53" spans="2:20" ht="19.5" customHeight="1">
      <c r="B53" s="73" t="s">
        <v>156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R53" s="14">
        <f>SUM(WYDATKI!P282,WYDATKI!P299)</f>
        <v>0</v>
      </c>
      <c r="S53" s="8"/>
      <c r="T53" s="16" t="str">
        <f t="shared" si="0"/>
        <v>-</v>
      </c>
    </row>
    <row r="54" spans="2:20" ht="19.5" customHeight="1">
      <c r="B54" s="69" t="s">
        <v>23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R54" s="14">
        <f>SUM(R55:R56)</f>
        <v>0</v>
      </c>
      <c r="S54" s="8"/>
      <c r="T54" s="16" t="str">
        <f t="shared" si="0"/>
        <v>-</v>
      </c>
    </row>
    <row r="55" spans="2:20" ht="19.5" customHeight="1">
      <c r="B55" s="73" t="s">
        <v>24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R55" s="14">
        <f>WYDATKI!P314</f>
        <v>0</v>
      </c>
      <c r="S55" s="8"/>
      <c r="T55" s="16" t="str">
        <f t="shared" si="0"/>
        <v>-</v>
      </c>
    </row>
    <row r="56" spans="2:20" ht="19.5" customHeight="1">
      <c r="B56" s="73" t="s">
        <v>25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R56" s="14">
        <f>WYDATKI!P327</f>
        <v>0</v>
      </c>
      <c r="S56" s="8"/>
      <c r="T56" s="16" t="str">
        <f t="shared" si="0"/>
        <v>-</v>
      </c>
    </row>
    <row r="57" spans="2:20" ht="19.5" customHeight="1">
      <c r="B57" s="69" t="s">
        <v>26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R57" s="14">
        <f>WYDATKI!J346</f>
        <v>0</v>
      </c>
      <c r="S57" s="8"/>
      <c r="T57" s="16" t="str">
        <f t="shared" si="0"/>
        <v>-</v>
      </c>
    </row>
    <row r="58" spans="2:20" ht="19.5" customHeight="1">
      <c r="B58" s="74" t="s">
        <v>28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R58" s="13">
        <f>SUM(R39,R57:R57)</f>
        <v>0</v>
      </c>
      <c r="S58" s="8"/>
      <c r="T58" s="15" t="str">
        <f t="shared" si="0"/>
        <v>-</v>
      </c>
    </row>
    <row r="67" spans="4:20" ht="11.25" customHeight="1">
      <c r="D67" s="71" t="s">
        <v>13</v>
      </c>
      <c r="E67" s="71"/>
      <c r="F67" s="71"/>
      <c r="J67" s="71" t="s">
        <v>13</v>
      </c>
      <c r="K67" s="71"/>
      <c r="L67" s="71"/>
      <c r="M67" s="71"/>
      <c r="N67" s="71"/>
      <c r="P67" s="71" t="s">
        <v>13</v>
      </c>
      <c r="Q67" s="71"/>
      <c r="R67" s="71"/>
      <c r="S67" s="71"/>
      <c r="T67" s="71"/>
    </row>
    <row r="68" spans="4:20" ht="28.5" customHeight="1">
      <c r="D68" s="72" t="s">
        <v>14</v>
      </c>
      <c r="E68" s="72"/>
      <c r="F68" s="72"/>
      <c r="J68" s="72" t="s">
        <v>15</v>
      </c>
      <c r="K68" s="72"/>
      <c r="L68" s="72"/>
      <c r="M68" s="72"/>
      <c r="N68" s="72"/>
      <c r="P68" s="72" t="s">
        <v>16</v>
      </c>
      <c r="Q68" s="72"/>
      <c r="R68" s="72"/>
      <c r="S68" s="72"/>
      <c r="T68" s="72"/>
    </row>
    <row r="69" spans="10:14" ht="28.5" customHeight="1">
      <c r="J69" s="72" t="s">
        <v>135</v>
      </c>
      <c r="K69" s="72"/>
      <c r="L69" s="72"/>
      <c r="M69" s="72"/>
      <c r="N69" s="72"/>
    </row>
    <row r="70" spans="10:14" ht="28.5" customHeight="1">
      <c r="J70" s="72"/>
      <c r="K70" s="72"/>
      <c r="L70" s="72"/>
      <c r="M70" s="72"/>
      <c r="N70" s="72"/>
    </row>
    <row r="71" s="62" customFormat="1" ht="11.25" hidden="1"/>
    <row r="72" spans="2:12" s="62" customFormat="1" ht="11.25" hidden="1">
      <c r="B72" s="63">
        <v>1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2:12" s="62" customFormat="1" ht="12.75" customHeight="1" hidden="1">
      <c r="B73" s="63">
        <f>B72+1</f>
        <v>2</v>
      </c>
      <c r="C73" s="64"/>
      <c r="D73" s="70" t="s">
        <v>130</v>
      </c>
      <c r="E73" s="70"/>
      <c r="F73" s="70"/>
      <c r="G73" s="70"/>
      <c r="H73" s="70"/>
      <c r="I73" s="70"/>
      <c r="J73" s="70"/>
      <c r="K73" s="64"/>
      <c r="L73" s="64">
        <v>1</v>
      </c>
    </row>
    <row r="74" spans="2:12" s="62" customFormat="1" ht="12.75" customHeight="1" hidden="1">
      <c r="B74" s="63">
        <f aca="true" t="shared" si="1" ref="B74:B92">B73+1</f>
        <v>3</v>
      </c>
      <c r="C74" s="64"/>
      <c r="D74" s="70" t="s">
        <v>29</v>
      </c>
      <c r="E74" s="70"/>
      <c r="F74" s="70"/>
      <c r="G74" s="70"/>
      <c r="H74" s="70"/>
      <c r="I74" s="70"/>
      <c r="J74" s="70"/>
      <c r="K74" s="64"/>
      <c r="L74" s="64"/>
    </row>
    <row r="75" spans="2:12" s="62" customFormat="1" ht="12.75" customHeight="1" hidden="1">
      <c r="B75" s="63">
        <f t="shared" si="1"/>
        <v>4</v>
      </c>
      <c r="C75" s="64"/>
      <c r="D75" s="70" t="s">
        <v>44</v>
      </c>
      <c r="E75" s="70"/>
      <c r="F75" s="70"/>
      <c r="G75" s="70"/>
      <c r="H75" s="70"/>
      <c r="I75" s="70"/>
      <c r="J75" s="70"/>
      <c r="K75" s="64"/>
      <c r="L75" s="64"/>
    </row>
    <row r="76" spans="2:12" s="62" customFormat="1" ht="12.75" customHeight="1" hidden="1">
      <c r="B76" s="63">
        <f t="shared" si="1"/>
        <v>5</v>
      </c>
      <c r="C76" s="64"/>
      <c r="D76" s="70" t="s">
        <v>30</v>
      </c>
      <c r="E76" s="70"/>
      <c r="F76" s="70"/>
      <c r="G76" s="70"/>
      <c r="H76" s="70"/>
      <c r="I76" s="70"/>
      <c r="J76" s="70"/>
      <c r="K76" s="64"/>
      <c r="L76" s="64"/>
    </row>
    <row r="77" spans="2:12" s="62" customFormat="1" ht="12.75" customHeight="1" hidden="1">
      <c r="B77" s="63">
        <f t="shared" si="1"/>
        <v>6</v>
      </c>
      <c r="C77" s="64"/>
      <c r="D77" s="70" t="s">
        <v>31</v>
      </c>
      <c r="E77" s="70"/>
      <c r="F77" s="70"/>
      <c r="G77" s="70"/>
      <c r="H77" s="70"/>
      <c r="I77" s="70"/>
      <c r="J77" s="70"/>
      <c r="K77" s="64"/>
      <c r="L77" s="64"/>
    </row>
    <row r="78" spans="2:12" s="62" customFormat="1" ht="12.75" customHeight="1" hidden="1">
      <c r="B78" s="63">
        <f t="shared" si="1"/>
        <v>7</v>
      </c>
      <c r="C78" s="64"/>
      <c r="D78" s="70" t="s">
        <v>32</v>
      </c>
      <c r="E78" s="70"/>
      <c r="F78" s="70"/>
      <c r="G78" s="70"/>
      <c r="H78" s="70"/>
      <c r="I78" s="70"/>
      <c r="J78" s="70"/>
      <c r="K78" s="64"/>
      <c r="L78" s="64"/>
    </row>
    <row r="79" spans="2:12" s="62" customFormat="1" ht="12.75" customHeight="1" hidden="1">
      <c r="B79" s="63">
        <f t="shared" si="1"/>
        <v>8</v>
      </c>
      <c r="C79" s="64"/>
      <c r="D79" s="70" t="s">
        <v>45</v>
      </c>
      <c r="E79" s="70"/>
      <c r="F79" s="70"/>
      <c r="G79" s="70"/>
      <c r="H79" s="70"/>
      <c r="I79" s="70"/>
      <c r="J79" s="70"/>
      <c r="K79" s="64"/>
      <c r="L79" s="64"/>
    </row>
    <row r="80" spans="2:12" s="62" customFormat="1" ht="12.75" customHeight="1" hidden="1">
      <c r="B80" s="63">
        <f t="shared" si="1"/>
        <v>9</v>
      </c>
      <c r="C80" s="64"/>
      <c r="D80" s="70" t="s">
        <v>33</v>
      </c>
      <c r="E80" s="70"/>
      <c r="F80" s="70"/>
      <c r="G80" s="70"/>
      <c r="H80" s="70"/>
      <c r="I80" s="70"/>
      <c r="J80" s="70"/>
      <c r="K80" s="64"/>
      <c r="L80" s="64"/>
    </row>
    <row r="81" spans="2:12" s="62" customFormat="1" ht="12.75" customHeight="1" hidden="1">
      <c r="B81" s="63">
        <f t="shared" si="1"/>
        <v>10</v>
      </c>
      <c r="C81" s="64"/>
      <c r="D81" s="70" t="s">
        <v>34</v>
      </c>
      <c r="E81" s="70"/>
      <c r="F81" s="70"/>
      <c r="G81" s="70"/>
      <c r="H81" s="70"/>
      <c r="I81" s="70"/>
      <c r="J81" s="70"/>
      <c r="K81" s="64"/>
      <c r="L81" s="64"/>
    </row>
    <row r="82" spans="2:12" s="62" customFormat="1" ht="12.75" customHeight="1" hidden="1">
      <c r="B82" s="63">
        <f t="shared" si="1"/>
        <v>11</v>
      </c>
      <c r="C82" s="64"/>
      <c r="D82" s="70" t="s">
        <v>35</v>
      </c>
      <c r="E82" s="70"/>
      <c r="F82" s="70"/>
      <c r="G82" s="70"/>
      <c r="H82" s="70"/>
      <c r="I82" s="70"/>
      <c r="J82" s="70"/>
      <c r="K82" s="64"/>
      <c r="L82" s="64"/>
    </row>
    <row r="83" spans="2:12" s="62" customFormat="1" ht="12.75" customHeight="1" hidden="1">
      <c r="B83" s="63">
        <f t="shared" si="1"/>
        <v>12</v>
      </c>
      <c r="C83" s="64"/>
      <c r="D83" s="70" t="s">
        <v>46</v>
      </c>
      <c r="E83" s="70"/>
      <c r="F83" s="70"/>
      <c r="G83" s="70"/>
      <c r="H83" s="70"/>
      <c r="I83" s="70"/>
      <c r="J83" s="70"/>
      <c r="K83" s="64"/>
      <c r="L83" s="64"/>
    </row>
    <row r="84" spans="2:12" s="62" customFormat="1" ht="12.75" customHeight="1" hidden="1">
      <c r="B84" s="63">
        <f t="shared" si="1"/>
        <v>13</v>
      </c>
      <c r="C84" s="64"/>
      <c r="D84" s="70" t="s">
        <v>131</v>
      </c>
      <c r="E84" s="70"/>
      <c r="F84" s="70"/>
      <c r="G84" s="70"/>
      <c r="H84" s="70"/>
      <c r="I84" s="70"/>
      <c r="J84" s="70"/>
      <c r="K84" s="64"/>
      <c r="L84" s="64"/>
    </row>
    <row r="85" spans="2:12" s="62" customFormat="1" ht="12.75" customHeight="1" hidden="1">
      <c r="B85" s="63">
        <f t="shared" si="1"/>
        <v>14</v>
      </c>
      <c r="C85" s="64"/>
      <c r="D85" s="70" t="s">
        <v>36</v>
      </c>
      <c r="E85" s="70"/>
      <c r="F85" s="70"/>
      <c r="G85" s="70"/>
      <c r="H85" s="70"/>
      <c r="I85" s="70"/>
      <c r="J85" s="70"/>
      <c r="K85" s="64"/>
      <c r="L85" s="64"/>
    </row>
    <row r="86" spans="2:12" s="62" customFormat="1" ht="12.75" customHeight="1" hidden="1">
      <c r="B86" s="63">
        <f t="shared" si="1"/>
        <v>15</v>
      </c>
      <c r="C86" s="64"/>
      <c r="D86" s="70" t="s">
        <v>37</v>
      </c>
      <c r="E86" s="70"/>
      <c r="F86" s="70"/>
      <c r="G86" s="70"/>
      <c r="H86" s="70"/>
      <c r="I86" s="70"/>
      <c r="J86" s="70"/>
      <c r="K86" s="64"/>
      <c r="L86" s="64"/>
    </row>
    <row r="87" spans="2:12" s="62" customFormat="1" ht="12.75" customHeight="1" hidden="1">
      <c r="B87" s="63">
        <f t="shared" si="1"/>
        <v>16</v>
      </c>
      <c r="C87" s="64"/>
      <c r="D87" s="70" t="s">
        <v>38</v>
      </c>
      <c r="E87" s="70"/>
      <c r="F87" s="70"/>
      <c r="G87" s="70"/>
      <c r="H87" s="70"/>
      <c r="I87" s="70"/>
      <c r="J87" s="70"/>
      <c r="K87" s="64"/>
      <c r="L87" s="64"/>
    </row>
    <row r="88" spans="2:12" s="62" customFormat="1" ht="12.75" customHeight="1" hidden="1">
      <c r="B88" s="63">
        <f t="shared" si="1"/>
        <v>17</v>
      </c>
      <c r="C88" s="64"/>
      <c r="D88" s="70" t="s">
        <v>39</v>
      </c>
      <c r="E88" s="70"/>
      <c r="F88" s="70"/>
      <c r="G88" s="70"/>
      <c r="H88" s="70"/>
      <c r="I88" s="70"/>
      <c r="J88" s="70"/>
      <c r="K88" s="64"/>
      <c r="L88" s="64"/>
    </row>
    <row r="89" spans="2:12" s="62" customFormat="1" ht="12.75" customHeight="1" hidden="1">
      <c r="B89" s="63">
        <f t="shared" si="1"/>
        <v>18</v>
      </c>
      <c r="C89" s="64"/>
      <c r="D89" s="70" t="s">
        <v>40</v>
      </c>
      <c r="E89" s="70"/>
      <c r="F89" s="70"/>
      <c r="G89" s="70"/>
      <c r="H89" s="70"/>
      <c r="I89" s="70"/>
      <c r="J89" s="70"/>
      <c r="K89" s="64"/>
      <c r="L89" s="64"/>
    </row>
    <row r="90" spans="2:12" s="62" customFormat="1" ht="12.75" customHeight="1" hidden="1">
      <c r="B90" s="63">
        <f t="shared" si="1"/>
        <v>19</v>
      </c>
      <c r="C90" s="64"/>
      <c r="D90" s="70" t="s">
        <v>41</v>
      </c>
      <c r="E90" s="70"/>
      <c r="F90" s="70"/>
      <c r="G90" s="70"/>
      <c r="H90" s="70"/>
      <c r="I90" s="70"/>
      <c r="J90" s="70"/>
      <c r="K90" s="64"/>
      <c r="L90" s="64"/>
    </row>
    <row r="91" spans="2:12" s="62" customFormat="1" ht="12.75" customHeight="1" hidden="1">
      <c r="B91" s="63">
        <f t="shared" si="1"/>
        <v>20</v>
      </c>
      <c r="C91" s="64"/>
      <c r="D91" s="70" t="s">
        <v>47</v>
      </c>
      <c r="E91" s="70"/>
      <c r="F91" s="70"/>
      <c r="G91" s="70"/>
      <c r="H91" s="70"/>
      <c r="I91" s="70"/>
      <c r="J91" s="70"/>
      <c r="K91" s="64"/>
      <c r="L91" s="64"/>
    </row>
    <row r="92" spans="2:12" s="62" customFormat="1" ht="12.75" customHeight="1" hidden="1">
      <c r="B92" s="63">
        <f t="shared" si="1"/>
        <v>21</v>
      </c>
      <c r="C92" s="64"/>
      <c r="D92" s="70" t="s">
        <v>42</v>
      </c>
      <c r="E92" s="70"/>
      <c r="F92" s="70"/>
      <c r="G92" s="70"/>
      <c r="H92" s="70"/>
      <c r="I92" s="70"/>
      <c r="J92" s="70"/>
      <c r="K92" s="64"/>
      <c r="L92" s="64"/>
    </row>
    <row r="93" spans="2:12" s="62" customFormat="1" ht="12.75" customHeight="1" hidden="1">
      <c r="B93" s="64"/>
      <c r="C93" s="64"/>
      <c r="D93" s="70"/>
      <c r="E93" s="70"/>
      <c r="F93" s="70"/>
      <c r="G93" s="70"/>
      <c r="H93" s="70"/>
      <c r="I93" s="70"/>
      <c r="J93" s="70"/>
      <c r="K93" s="64"/>
      <c r="L93" s="64"/>
    </row>
    <row r="94" spans="2:12" s="62" customFormat="1" ht="12.75" customHeight="1" hidden="1">
      <c r="B94" s="63">
        <v>1</v>
      </c>
      <c r="C94" s="64"/>
      <c r="D94" s="70"/>
      <c r="E94" s="70"/>
      <c r="F94" s="70"/>
      <c r="G94" s="70"/>
      <c r="H94" s="70"/>
      <c r="I94" s="70"/>
      <c r="J94" s="70"/>
      <c r="K94" s="64"/>
      <c r="L94" s="64"/>
    </row>
    <row r="95" spans="2:12" s="62" customFormat="1" ht="12.75" customHeight="1" hidden="1">
      <c r="B95" s="63">
        <f>B94+1</f>
        <v>2</v>
      </c>
      <c r="C95" s="64"/>
      <c r="D95" s="70" t="s">
        <v>43</v>
      </c>
      <c r="E95" s="70"/>
      <c r="F95" s="70"/>
      <c r="G95" s="70"/>
      <c r="H95" s="70"/>
      <c r="I95" s="70"/>
      <c r="J95" s="70"/>
      <c r="K95" s="64"/>
      <c r="L95" s="64">
        <v>1</v>
      </c>
    </row>
    <row r="96" s="62" customFormat="1" ht="11.25"/>
    <row r="97" s="62" customFormat="1" ht="11.25"/>
    <row r="98" s="62" customFormat="1" ht="11.25"/>
    <row r="99" s="62" customFormat="1" ht="11.25"/>
    <row r="100" s="62" customFormat="1" ht="11.25"/>
    <row r="101" s="62" customFormat="1" ht="11.25"/>
    <row r="102" s="62" customFormat="1" ht="11.25"/>
    <row r="103" s="62" customFormat="1" ht="11.25"/>
    <row r="104" s="62" customFormat="1" ht="11.25"/>
    <row r="105" s="62" customFormat="1" ht="11.25"/>
  </sheetData>
  <sheetProtection password="CBDF" sheet="1"/>
  <mergeCells count="80">
    <mergeCell ref="B2:T2"/>
    <mergeCell ref="B4:T4"/>
    <mergeCell ref="B6:T6"/>
    <mergeCell ref="B8:F8"/>
    <mergeCell ref="B10:F10"/>
    <mergeCell ref="B14:F14"/>
    <mergeCell ref="H8:P8"/>
    <mergeCell ref="H10:P10"/>
    <mergeCell ref="H14:P14"/>
    <mergeCell ref="B12:F12"/>
    <mergeCell ref="H12:P12"/>
    <mergeCell ref="H18:P18"/>
    <mergeCell ref="B21:F21"/>
    <mergeCell ref="B24:P24"/>
    <mergeCell ref="B23:P23"/>
    <mergeCell ref="B16:F16"/>
    <mergeCell ref="B26:F26"/>
    <mergeCell ref="B28:P28"/>
    <mergeCell ref="B29:P29"/>
    <mergeCell ref="B33:P33"/>
    <mergeCell ref="B34:P34"/>
    <mergeCell ref="H16:P16"/>
    <mergeCell ref="H19:P19"/>
    <mergeCell ref="B18:F19"/>
    <mergeCell ref="B30:P30"/>
    <mergeCell ref="B32:P32"/>
    <mergeCell ref="B45:P45"/>
    <mergeCell ref="B46:P46"/>
    <mergeCell ref="B47:P47"/>
    <mergeCell ref="B48:P48"/>
    <mergeCell ref="B36:F36"/>
    <mergeCell ref="B38:P38"/>
    <mergeCell ref="B39:P39"/>
    <mergeCell ref="B40:P40"/>
    <mergeCell ref="B41:P41"/>
    <mergeCell ref="B42:P42"/>
    <mergeCell ref="B53:P53"/>
    <mergeCell ref="B54:P54"/>
    <mergeCell ref="D79:J79"/>
    <mergeCell ref="D74:J74"/>
    <mergeCell ref="D75:J75"/>
    <mergeCell ref="D76:J76"/>
    <mergeCell ref="J70:N70"/>
    <mergeCell ref="B51:P51"/>
    <mergeCell ref="D80:J80"/>
    <mergeCell ref="B58:P58"/>
    <mergeCell ref="D67:F67"/>
    <mergeCell ref="D68:F68"/>
    <mergeCell ref="B43:P43"/>
    <mergeCell ref="B44:P44"/>
    <mergeCell ref="B49:P49"/>
    <mergeCell ref="B50:P50"/>
    <mergeCell ref="B52:P52"/>
    <mergeCell ref="D91:J91"/>
    <mergeCell ref="D77:J77"/>
    <mergeCell ref="D78:J78"/>
    <mergeCell ref="B55:P55"/>
    <mergeCell ref="B56:P56"/>
    <mergeCell ref="B57:P57"/>
    <mergeCell ref="D73:J73"/>
    <mergeCell ref="D92:J92"/>
    <mergeCell ref="D93:J93"/>
    <mergeCell ref="D81:J81"/>
    <mergeCell ref="D82:J82"/>
    <mergeCell ref="D83:J83"/>
    <mergeCell ref="D85:J85"/>
    <mergeCell ref="D86:J86"/>
    <mergeCell ref="D87:J87"/>
    <mergeCell ref="D84:J84"/>
    <mergeCell ref="D90:J90"/>
    <mergeCell ref="B31:P31"/>
    <mergeCell ref="D94:J94"/>
    <mergeCell ref="D95:J95"/>
    <mergeCell ref="P67:T67"/>
    <mergeCell ref="P68:T68"/>
    <mergeCell ref="J67:N67"/>
    <mergeCell ref="J68:N68"/>
    <mergeCell ref="J69:N69"/>
    <mergeCell ref="D88:J88"/>
    <mergeCell ref="D89:J89"/>
  </mergeCells>
  <conditionalFormatting sqref="T33">
    <cfRule type="cellIs" priority="1" dxfId="0" operator="lessThan" stopIfTrue="1">
      <formula>0.392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96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1" sqref="J11"/>
    </sheetView>
  </sheetViews>
  <sheetFormatPr defaultColWidth="8.796875" defaultRowHeight="14.25"/>
  <cols>
    <col min="1" max="1" width="0.8984375" style="17" customWidth="1"/>
    <col min="2" max="2" width="27.3984375" style="17" bestFit="1" customWidth="1"/>
    <col min="3" max="3" width="0.8984375" style="17" customWidth="1"/>
    <col min="4" max="5" width="9" style="17" customWidth="1"/>
    <col min="6" max="6" width="0.8984375" style="17" customWidth="1"/>
    <col min="7" max="8" width="7.19921875" style="17" customWidth="1"/>
    <col min="9" max="9" width="0.8984375" style="17" customWidth="1"/>
    <col min="10" max="11" width="9" style="17" customWidth="1"/>
    <col min="12" max="12" width="0.8984375" style="17" customWidth="1"/>
    <col min="13" max="14" width="12.3984375" style="17" customWidth="1"/>
    <col min="15" max="15" width="0.8984375" style="17" customWidth="1"/>
    <col min="16" max="16" width="15.8984375" style="17" customWidth="1"/>
    <col min="17" max="17" width="0.8984375" style="17" customWidth="1"/>
    <col min="18" max="16384" width="9" style="17" customWidth="1"/>
  </cols>
  <sheetData>
    <row r="1" ht="5.25" customHeight="1"/>
    <row r="2" spans="2:16" ht="11.25">
      <c r="B2" s="91" t="s">
        <v>48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ht="5.25" customHeight="1"/>
    <row r="4" spans="2:16" s="19" customFormat="1" ht="42" customHeight="1">
      <c r="B4" s="90" t="s">
        <v>6</v>
      </c>
      <c r="C4" s="18"/>
      <c r="D4" s="90" t="s">
        <v>49</v>
      </c>
      <c r="E4" s="90"/>
      <c r="F4" s="18"/>
      <c r="G4" s="90" t="s">
        <v>128</v>
      </c>
      <c r="H4" s="90"/>
      <c r="I4" s="18"/>
      <c r="J4" s="90" t="s">
        <v>50</v>
      </c>
      <c r="K4" s="90"/>
      <c r="L4" s="18"/>
      <c r="M4" s="90" t="s">
        <v>51</v>
      </c>
      <c r="N4" s="90"/>
      <c r="O4" s="18"/>
      <c r="P4" s="90" t="s">
        <v>52</v>
      </c>
    </row>
    <row r="5" spans="2:16" s="19" customFormat="1" ht="42" customHeight="1">
      <c r="B5" s="90"/>
      <c r="C5" s="18"/>
      <c r="D5" s="20" t="s">
        <v>54</v>
      </c>
      <c r="E5" s="20" t="s">
        <v>55</v>
      </c>
      <c r="F5" s="18"/>
      <c r="G5" s="20" t="s">
        <v>54</v>
      </c>
      <c r="H5" s="20" t="s">
        <v>55</v>
      </c>
      <c r="I5" s="18"/>
      <c r="J5" s="20" t="s">
        <v>54</v>
      </c>
      <c r="K5" s="20" t="s">
        <v>55</v>
      </c>
      <c r="L5" s="18"/>
      <c r="M5" s="20" t="s">
        <v>54</v>
      </c>
      <c r="N5" s="20" t="s">
        <v>55</v>
      </c>
      <c r="O5" s="18"/>
      <c r="P5" s="90"/>
    </row>
    <row r="6" ht="5.25" customHeight="1"/>
    <row r="7" spans="2:16" ht="11.25">
      <c r="B7" s="21" t="s">
        <v>53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ht="5.25" customHeight="1"/>
    <row r="9" spans="2:16" ht="11.25">
      <c r="B9" s="22" t="s">
        <v>56</v>
      </c>
      <c r="D9" s="23">
        <f>SUM(D10:D11,D12:E13)</f>
        <v>0</v>
      </c>
      <c r="E9" s="23">
        <f>SUM(E10:E11,D12:E13)</f>
        <v>0</v>
      </c>
      <c r="M9" s="10">
        <f>SUM(M10:M12)</f>
        <v>0</v>
      </c>
      <c r="N9" s="10">
        <f>SUM(N10:N11,N13)</f>
        <v>0</v>
      </c>
      <c r="O9" s="24"/>
      <c r="P9" s="10">
        <f>SUM(P10:P13)</f>
        <v>0</v>
      </c>
    </row>
    <row r="10" spans="2:16" ht="11.25">
      <c r="B10" s="25" t="s">
        <v>57</v>
      </c>
      <c r="D10" s="26"/>
      <c r="E10" s="26"/>
      <c r="G10" s="27">
        <v>3</v>
      </c>
      <c r="H10" s="27">
        <v>5</v>
      </c>
      <c r="J10" s="28"/>
      <c r="K10" s="28"/>
      <c r="M10" s="9">
        <f>ROUND(D10*G10*J10,2)</f>
        <v>0</v>
      </c>
      <c r="N10" s="9">
        <f>ROUND(E10*H10*K10,2)</f>
        <v>0</v>
      </c>
      <c r="P10" s="9">
        <f>SUM(M10:N10)</f>
        <v>0</v>
      </c>
    </row>
    <row r="11" spans="2:16" ht="11.25">
      <c r="B11" s="25" t="s">
        <v>58</v>
      </c>
      <c r="D11" s="26"/>
      <c r="E11" s="26"/>
      <c r="G11" s="27">
        <v>1</v>
      </c>
      <c r="H11" s="27">
        <v>1</v>
      </c>
      <c r="J11" s="28"/>
      <c r="K11" s="28"/>
      <c r="M11" s="9">
        <f>ROUND(D11*G11*J11,2)</f>
        <v>0</v>
      </c>
      <c r="N11" s="9">
        <f>ROUND(E11*H11*K11,2)</f>
        <v>0</v>
      </c>
      <c r="P11" s="9">
        <f>SUM(M11:N11)</f>
        <v>0</v>
      </c>
    </row>
    <row r="12" spans="2:16" ht="11.25">
      <c r="B12" s="25" t="s">
        <v>59</v>
      </c>
      <c r="D12" s="26"/>
      <c r="E12" s="29"/>
      <c r="G12" s="27">
        <v>1</v>
      </c>
      <c r="H12" s="29"/>
      <c r="J12" s="28"/>
      <c r="K12" s="30"/>
      <c r="M12" s="9">
        <f>ROUND(D12*G12*J12,2)</f>
        <v>0</v>
      </c>
      <c r="N12" s="30"/>
      <c r="P12" s="9">
        <f>M12</f>
        <v>0</v>
      </c>
    </row>
    <row r="13" spans="2:16" ht="11.25">
      <c r="B13" s="25" t="s">
        <v>60</v>
      </c>
      <c r="D13" s="29"/>
      <c r="E13" s="26"/>
      <c r="G13" s="29"/>
      <c r="H13" s="27">
        <v>1</v>
      </c>
      <c r="J13" s="30"/>
      <c r="K13" s="28"/>
      <c r="M13" s="30"/>
      <c r="N13" s="9">
        <f>ROUND(E13*H13*K13,2)</f>
        <v>0</v>
      </c>
      <c r="P13" s="9">
        <f>N13</f>
        <v>0</v>
      </c>
    </row>
    <row r="14" ht="5.25" customHeight="1"/>
    <row r="15" spans="2:16" ht="11.25">
      <c r="B15" s="22" t="s">
        <v>61</v>
      </c>
      <c r="D15" s="23">
        <f>SUM(D16:D17,D18:E19)</f>
        <v>0</v>
      </c>
      <c r="E15" s="23">
        <f>SUM(E16:E17,D18:E19)</f>
        <v>0</v>
      </c>
      <c r="M15" s="10">
        <f>SUM(M16:M18)</f>
        <v>0</v>
      </c>
      <c r="N15" s="10">
        <f>SUM(N16:N17,N19)</f>
        <v>0</v>
      </c>
      <c r="O15" s="24"/>
      <c r="P15" s="10">
        <f>SUM(P16:P19)</f>
        <v>0</v>
      </c>
    </row>
    <row r="16" spans="2:16" ht="11.25">
      <c r="B16" s="25" t="s">
        <v>57</v>
      </c>
      <c r="D16" s="26"/>
      <c r="E16" s="26"/>
      <c r="G16" s="27">
        <v>3</v>
      </c>
      <c r="H16" s="27">
        <v>5</v>
      </c>
      <c r="J16" s="28"/>
      <c r="K16" s="28"/>
      <c r="M16" s="9">
        <f>ROUND(D16*G16*J16,2)</f>
        <v>0</v>
      </c>
      <c r="N16" s="9">
        <f>ROUND(E16*H16*K16,2)</f>
        <v>0</v>
      </c>
      <c r="P16" s="9">
        <f>SUM(M16:N16)</f>
        <v>0</v>
      </c>
    </row>
    <row r="17" spans="2:16" ht="11.25">
      <c r="B17" s="25" t="s">
        <v>58</v>
      </c>
      <c r="D17" s="26"/>
      <c r="E17" s="26"/>
      <c r="G17" s="27">
        <v>1</v>
      </c>
      <c r="H17" s="27">
        <v>1</v>
      </c>
      <c r="J17" s="28"/>
      <c r="K17" s="28"/>
      <c r="M17" s="9">
        <f>ROUND(D17*G17*J17,2)</f>
        <v>0</v>
      </c>
      <c r="N17" s="9">
        <f>ROUND(E17*H17*K17,2)</f>
        <v>0</v>
      </c>
      <c r="P17" s="9">
        <f>SUM(M17:N17)</f>
        <v>0</v>
      </c>
    </row>
    <row r="18" spans="2:16" ht="11.25">
      <c r="B18" s="25" t="s">
        <v>59</v>
      </c>
      <c r="D18" s="26"/>
      <c r="E18" s="29"/>
      <c r="G18" s="27">
        <v>1</v>
      </c>
      <c r="H18" s="29"/>
      <c r="J18" s="28"/>
      <c r="K18" s="30"/>
      <c r="M18" s="9">
        <f>ROUND(D18*G18*J18,2)</f>
        <v>0</v>
      </c>
      <c r="N18" s="30"/>
      <c r="P18" s="9">
        <f>M18</f>
        <v>0</v>
      </c>
    </row>
    <row r="19" spans="2:16" ht="11.25">
      <c r="B19" s="25" t="s">
        <v>60</v>
      </c>
      <c r="D19" s="29"/>
      <c r="E19" s="26"/>
      <c r="G19" s="29"/>
      <c r="H19" s="27">
        <v>1</v>
      </c>
      <c r="J19" s="30"/>
      <c r="K19" s="28"/>
      <c r="M19" s="30"/>
      <c r="N19" s="9">
        <f>ROUND(E19*H19*K19,2)</f>
        <v>0</v>
      </c>
      <c r="P19" s="9">
        <f>N19</f>
        <v>0</v>
      </c>
    </row>
    <row r="20" ht="5.25" customHeight="1"/>
    <row r="21" spans="2:16" ht="11.25">
      <c r="B21" s="22" t="s">
        <v>62</v>
      </c>
      <c r="D21" s="23">
        <f>SUM(D22:D23,D24:E25)</f>
        <v>0</v>
      </c>
      <c r="E21" s="23">
        <f>SUM(E22:E23,D24:E25)</f>
        <v>0</v>
      </c>
      <c r="M21" s="10">
        <f>SUM(M22:M24)</f>
        <v>0</v>
      </c>
      <c r="N21" s="10">
        <f>SUM(N22:N23,N25)</f>
        <v>0</v>
      </c>
      <c r="O21" s="24"/>
      <c r="P21" s="10">
        <f>SUM(P22:P25)</f>
        <v>0</v>
      </c>
    </row>
    <row r="22" spans="2:16" ht="11.25">
      <c r="B22" s="25" t="s">
        <v>57</v>
      </c>
      <c r="D22" s="26"/>
      <c r="E22" s="26"/>
      <c r="G22" s="27">
        <v>3</v>
      </c>
      <c r="H22" s="27">
        <v>5</v>
      </c>
      <c r="J22" s="28"/>
      <c r="K22" s="28"/>
      <c r="M22" s="9">
        <f>ROUND(D22*G22*J22,2)</f>
        <v>0</v>
      </c>
      <c r="N22" s="9">
        <f>ROUND(E22*H22*K22,2)</f>
        <v>0</v>
      </c>
      <c r="P22" s="9">
        <f>SUM(M22:N22)</f>
        <v>0</v>
      </c>
    </row>
    <row r="23" spans="2:16" ht="11.25">
      <c r="B23" s="25" t="s">
        <v>58</v>
      </c>
      <c r="D23" s="26"/>
      <c r="E23" s="26"/>
      <c r="G23" s="27">
        <v>1</v>
      </c>
      <c r="H23" s="27">
        <v>1</v>
      </c>
      <c r="J23" s="28"/>
      <c r="K23" s="28"/>
      <c r="M23" s="9">
        <f>ROUND(D23*G23*J23,2)</f>
        <v>0</v>
      </c>
      <c r="N23" s="9">
        <f>ROUND(E23*H23*K23,2)</f>
        <v>0</v>
      </c>
      <c r="P23" s="9">
        <f>SUM(M23:N23)</f>
        <v>0</v>
      </c>
    </row>
    <row r="24" spans="2:16" ht="11.25">
      <c r="B24" s="25" t="s">
        <v>59</v>
      </c>
      <c r="D24" s="26"/>
      <c r="E24" s="29"/>
      <c r="G24" s="27">
        <v>1</v>
      </c>
      <c r="H24" s="29"/>
      <c r="J24" s="28"/>
      <c r="K24" s="30"/>
      <c r="M24" s="9">
        <f>ROUND(D24*G24*J24,2)</f>
        <v>0</v>
      </c>
      <c r="N24" s="30"/>
      <c r="P24" s="9">
        <f>M24</f>
        <v>0</v>
      </c>
    </row>
    <row r="25" spans="2:16" ht="11.25">
      <c r="B25" s="25" t="s">
        <v>60</v>
      </c>
      <c r="D25" s="29"/>
      <c r="E25" s="26"/>
      <c r="G25" s="29"/>
      <c r="H25" s="27">
        <v>1</v>
      </c>
      <c r="J25" s="30"/>
      <c r="K25" s="28"/>
      <c r="M25" s="30"/>
      <c r="N25" s="9">
        <f>ROUND(E25*H25*K25,2)</f>
        <v>0</v>
      </c>
      <c r="P25" s="9">
        <f>N25</f>
        <v>0</v>
      </c>
    </row>
    <row r="26" ht="5.25" customHeight="1"/>
    <row r="27" spans="2:16" ht="11.25">
      <c r="B27" s="22" t="s">
        <v>63</v>
      </c>
      <c r="D27" s="23">
        <f>SUM(D28:D29,D30:E31)</f>
        <v>0</v>
      </c>
      <c r="E27" s="23">
        <f>SUM(E28:E29,D30:E31)</f>
        <v>0</v>
      </c>
      <c r="M27" s="10">
        <f>SUM(M28:M30)</f>
        <v>0</v>
      </c>
      <c r="N27" s="10">
        <f>SUM(N28:N29,N31)</f>
        <v>0</v>
      </c>
      <c r="O27" s="24"/>
      <c r="P27" s="10">
        <f>SUM(P28:P31)</f>
        <v>0</v>
      </c>
    </row>
    <row r="28" spans="2:16" ht="11.25">
      <c r="B28" s="25" t="s">
        <v>57</v>
      </c>
      <c r="D28" s="26"/>
      <c r="E28" s="26"/>
      <c r="G28" s="27">
        <v>3</v>
      </c>
      <c r="H28" s="27">
        <v>5</v>
      </c>
      <c r="J28" s="28"/>
      <c r="K28" s="28"/>
      <c r="M28" s="9">
        <f>ROUND(D28*G28*J28,2)</f>
        <v>0</v>
      </c>
      <c r="N28" s="9">
        <f>ROUND(E28*H28*K28,2)</f>
        <v>0</v>
      </c>
      <c r="P28" s="9">
        <f>SUM(M28:N28)</f>
        <v>0</v>
      </c>
    </row>
    <row r="29" spans="2:16" ht="11.25">
      <c r="B29" s="25" t="s">
        <v>58</v>
      </c>
      <c r="D29" s="26"/>
      <c r="E29" s="26"/>
      <c r="G29" s="27">
        <v>1</v>
      </c>
      <c r="H29" s="27">
        <v>1</v>
      </c>
      <c r="J29" s="28"/>
      <c r="K29" s="28"/>
      <c r="M29" s="9">
        <f>ROUND(D29*G29*J29,2)</f>
        <v>0</v>
      </c>
      <c r="N29" s="9">
        <f>ROUND(E29*H29*K29,2)</f>
        <v>0</v>
      </c>
      <c r="P29" s="9">
        <f>SUM(M29:N29)</f>
        <v>0</v>
      </c>
    </row>
    <row r="30" spans="2:16" ht="11.25">
      <c r="B30" s="25" t="s">
        <v>59</v>
      </c>
      <c r="D30" s="26"/>
      <c r="E30" s="29"/>
      <c r="G30" s="27">
        <v>1</v>
      </c>
      <c r="H30" s="29"/>
      <c r="J30" s="28"/>
      <c r="K30" s="30"/>
      <c r="M30" s="9">
        <f>ROUND(D30*G30*J30,2)</f>
        <v>0</v>
      </c>
      <c r="N30" s="30"/>
      <c r="P30" s="9">
        <f>M30</f>
        <v>0</v>
      </c>
    </row>
    <row r="31" spans="2:16" ht="11.25">
      <c r="B31" s="25" t="s">
        <v>60</v>
      </c>
      <c r="D31" s="29"/>
      <c r="E31" s="26"/>
      <c r="G31" s="29"/>
      <c r="H31" s="27">
        <v>1</v>
      </c>
      <c r="J31" s="30"/>
      <c r="K31" s="28"/>
      <c r="M31" s="30"/>
      <c r="N31" s="9">
        <f>ROUND(E31*H31*K31,2)</f>
        <v>0</v>
      </c>
      <c r="P31" s="9">
        <f>N31</f>
        <v>0</v>
      </c>
    </row>
    <row r="32" ht="5.25" customHeight="1"/>
    <row r="33" spans="2:16" ht="11.25">
      <c r="B33" s="22" t="s">
        <v>64</v>
      </c>
      <c r="D33" s="23">
        <f>SUM(D34:D35,D36:E37)</f>
        <v>0</v>
      </c>
      <c r="E33" s="23">
        <f>SUM(E34:E35,D36:E37)</f>
        <v>0</v>
      </c>
      <c r="M33" s="10">
        <f>SUM(M34:M36)</f>
        <v>0</v>
      </c>
      <c r="N33" s="10">
        <f>SUM(N34:N35,N37)</f>
        <v>0</v>
      </c>
      <c r="O33" s="24"/>
      <c r="P33" s="10">
        <f>SUM(P34:P37)</f>
        <v>0</v>
      </c>
    </row>
    <row r="34" spans="2:16" ht="11.25">
      <c r="B34" s="25" t="s">
        <v>57</v>
      </c>
      <c r="D34" s="26"/>
      <c r="E34" s="26"/>
      <c r="G34" s="27">
        <v>3</v>
      </c>
      <c r="H34" s="27">
        <v>5</v>
      </c>
      <c r="J34" s="28"/>
      <c r="K34" s="28"/>
      <c r="M34" s="9">
        <f>ROUND(D34*G34*J34,2)</f>
        <v>0</v>
      </c>
      <c r="N34" s="9">
        <f>ROUND(E34*H34*K34,2)</f>
        <v>0</v>
      </c>
      <c r="P34" s="9">
        <f>SUM(M34:N34)</f>
        <v>0</v>
      </c>
    </row>
    <row r="35" spans="2:16" ht="11.25">
      <c r="B35" s="25" t="s">
        <v>58</v>
      </c>
      <c r="D35" s="26"/>
      <c r="E35" s="26"/>
      <c r="G35" s="27">
        <v>1</v>
      </c>
      <c r="H35" s="27">
        <v>1</v>
      </c>
      <c r="J35" s="28"/>
      <c r="K35" s="28"/>
      <c r="M35" s="9">
        <f>ROUND(D35*G35*J35,2)</f>
        <v>0</v>
      </c>
      <c r="N35" s="9">
        <f>ROUND(E35*H35*K35,2)</f>
        <v>0</v>
      </c>
      <c r="P35" s="9">
        <f>SUM(M35:N35)</f>
        <v>0</v>
      </c>
    </row>
    <row r="36" spans="2:16" ht="11.25">
      <c r="B36" s="25" t="s">
        <v>59</v>
      </c>
      <c r="D36" s="26"/>
      <c r="E36" s="29"/>
      <c r="G36" s="27">
        <v>1</v>
      </c>
      <c r="H36" s="29"/>
      <c r="J36" s="28"/>
      <c r="K36" s="30"/>
      <c r="M36" s="9">
        <f>ROUND(D36*G36*J36,2)</f>
        <v>0</v>
      </c>
      <c r="N36" s="30"/>
      <c r="P36" s="9">
        <f>M36</f>
        <v>0</v>
      </c>
    </row>
    <row r="37" spans="2:16" ht="11.25">
      <c r="B37" s="25" t="s">
        <v>60</v>
      </c>
      <c r="D37" s="29"/>
      <c r="E37" s="26"/>
      <c r="G37" s="29"/>
      <c r="H37" s="27">
        <v>1</v>
      </c>
      <c r="J37" s="30"/>
      <c r="K37" s="28"/>
      <c r="M37" s="30"/>
      <c r="N37" s="9">
        <f>ROUND(E37*H37*K37,2)</f>
        <v>0</v>
      </c>
      <c r="P37" s="9">
        <f>N37</f>
        <v>0</v>
      </c>
    </row>
    <row r="38" ht="5.25" customHeight="1"/>
    <row r="39" spans="2:16" ht="11.25">
      <c r="B39" s="22" t="s">
        <v>65</v>
      </c>
      <c r="D39" s="23">
        <f>SUM(D40:D41,D42:E43)</f>
        <v>0</v>
      </c>
      <c r="E39" s="23">
        <f>SUM(E40:E41,D42:E43)</f>
        <v>0</v>
      </c>
      <c r="M39" s="10">
        <f>SUM(M40:M42)</f>
        <v>0</v>
      </c>
      <c r="N39" s="10">
        <f>SUM(N40:N41,N43)</f>
        <v>0</v>
      </c>
      <c r="O39" s="24"/>
      <c r="P39" s="10">
        <f>SUM(P40:P43)</f>
        <v>0</v>
      </c>
    </row>
    <row r="40" spans="2:16" ht="11.25">
      <c r="B40" s="25" t="s">
        <v>57</v>
      </c>
      <c r="D40" s="26"/>
      <c r="E40" s="26"/>
      <c r="G40" s="27">
        <v>3</v>
      </c>
      <c r="H40" s="27">
        <v>5</v>
      </c>
      <c r="J40" s="28"/>
      <c r="K40" s="28"/>
      <c r="M40" s="9">
        <f>ROUND(D40*G40*J40,2)</f>
        <v>0</v>
      </c>
      <c r="N40" s="9">
        <f>ROUND(E40*H40*K40,2)</f>
        <v>0</v>
      </c>
      <c r="P40" s="9">
        <f>SUM(M40:N40)</f>
        <v>0</v>
      </c>
    </row>
    <row r="41" spans="2:16" ht="11.25">
      <c r="B41" s="25" t="s">
        <v>58</v>
      </c>
      <c r="D41" s="26"/>
      <c r="E41" s="26"/>
      <c r="G41" s="27">
        <v>1</v>
      </c>
      <c r="H41" s="27">
        <v>1</v>
      </c>
      <c r="J41" s="28"/>
      <c r="K41" s="28"/>
      <c r="M41" s="9">
        <f>ROUND(D41*G41*J41,2)</f>
        <v>0</v>
      </c>
      <c r="N41" s="9">
        <f>ROUND(E41*H41*K41,2)</f>
        <v>0</v>
      </c>
      <c r="P41" s="9">
        <f>SUM(M41:N41)</f>
        <v>0</v>
      </c>
    </row>
    <row r="42" spans="2:16" ht="11.25">
      <c r="B42" s="25" t="s">
        <v>59</v>
      </c>
      <c r="D42" s="26"/>
      <c r="E42" s="29"/>
      <c r="G42" s="27">
        <v>1</v>
      </c>
      <c r="H42" s="29"/>
      <c r="J42" s="28"/>
      <c r="K42" s="30"/>
      <c r="M42" s="9">
        <f>ROUND(D42*G42*J42,2)</f>
        <v>0</v>
      </c>
      <c r="N42" s="30"/>
      <c r="P42" s="9">
        <f>M42</f>
        <v>0</v>
      </c>
    </row>
    <row r="43" spans="2:16" ht="11.25">
      <c r="B43" s="25" t="s">
        <v>60</v>
      </c>
      <c r="D43" s="29"/>
      <c r="E43" s="26"/>
      <c r="G43" s="29"/>
      <c r="H43" s="27">
        <v>1</v>
      </c>
      <c r="J43" s="30"/>
      <c r="K43" s="28"/>
      <c r="M43" s="30"/>
      <c r="N43" s="9">
        <f>ROUND(E43*H43*K43,2)</f>
        <v>0</v>
      </c>
      <c r="P43" s="9">
        <f>N43</f>
        <v>0</v>
      </c>
    </row>
    <row r="44" ht="5.25" customHeight="1"/>
    <row r="45" spans="2:16" ht="11.25">
      <c r="B45" s="22" t="s">
        <v>66</v>
      </c>
      <c r="M45" s="10">
        <f>SUM(M46:M49)</f>
        <v>0</v>
      </c>
      <c r="N45" s="10">
        <f>SUM(N46:N49)</f>
        <v>0</v>
      </c>
      <c r="O45" s="24"/>
      <c r="P45" s="10">
        <f>SUM(P46:P49)</f>
        <v>0</v>
      </c>
    </row>
    <row r="46" spans="2:16" ht="11.25">
      <c r="B46" s="66"/>
      <c r="D46" s="26"/>
      <c r="E46" s="26"/>
      <c r="G46" s="27">
        <v>1</v>
      </c>
      <c r="H46" s="27">
        <v>1</v>
      </c>
      <c r="I46" s="17">
        <v>1</v>
      </c>
      <c r="J46" s="28"/>
      <c r="K46" s="28"/>
      <c r="M46" s="9">
        <f aca="true" t="shared" si="0" ref="M46:N49">ROUND(D46*G46*J46,2)</f>
        <v>0</v>
      </c>
      <c r="N46" s="9">
        <f t="shared" si="0"/>
        <v>0</v>
      </c>
      <c r="P46" s="9">
        <f>SUM(M46:N46)</f>
        <v>0</v>
      </c>
    </row>
    <row r="47" spans="2:16" ht="11.25">
      <c r="B47" s="66"/>
      <c r="D47" s="26"/>
      <c r="E47" s="26"/>
      <c r="G47" s="27">
        <v>1</v>
      </c>
      <c r="H47" s="27">
        <v>1</v>
      </c>
      <c r="J47" s="28"/>
      <c r="K47" s="28"/>
      <c r="M47" s="9">
        <f t="shared" si="0"/>
        <v>0</v>
      </c>
      <c r="N47" s="9">
        <f t="shared" si="0"/>
        <v>0</v>
      </c>
      <c r="P47" s="9">
        <f>SUM(M47:N47)</f>
        <v>0</v>
      </c>
    </row>
    <row r="48" spans="2:16" ht="11.25">
      <c r="B48" s="66"/>
      <c r="D48" s="26"/>
      <c r="E48" s="26"/>
      <c r="G48" s="27">
        <v>1</v>
      </c>
      <c r="H48" s="27">
        <v>1</v>
      </c>
      <c r="J48" s="28"/>
      <c r="K48" s="28"/>
      <c r="M48" s="9">
        <f t="shared" si="0"/>
        <v>0</v>
      </c>
      <c r="N48" s="9">
        <f t="shared" si="0"/>
        <v>0</v>
      </c>
      <c r="P48" s="9">
        <f>SUM(M48:N48)</f>
        <v>0</v>
      </c>
    </row>
    <row r="49" spans="2:16" ht="11.25">
      <c r="B49" s="66"/>
      <c r="D49" s="26"/>
      <c r="E49" s="26"/>
      <c r="G49" s="27">
        <v>1</v>
      </c>
      <c r="H49" s="27">
        <v>1</v>
      </c>
      <c r="J49" s="28"/>
      <c r="K49" s="28"/>
      <c r="M49" s="9">
        <f t="shared" si="0"/>
        <v>0</v>
      </c>
      <c r="N49" s="9">
        <f t="shared" si="0"/>
        <v>0</v>
      </c>
      <c r="P49" s="9">
        <f>SUM(M49:N49)</f>
        <v>0</v>
      </c>
    </row>
    <row r="50" ht="5.25" customHeight="1"/>
    <row r="51" spans="2:16" ht="19.5" customHeight="1">
      <c r="B51" s="22" t="s">
        <v>27</v>
      </c>
      <c r="D51" s="23">
        <f>SUM(D9,D15,D21,D27,D33,D39)</f>
        <v>0</v>
      </c>
      <c r="E51" s="23">
        <f>SUM(E9,E15,E21,E27,E33,E39)</f>
        <v>0</v>
      </c>
      <c r="M51" s="10">
        <f>SUM(M9,M15,M21,M27,M33,M39,M45)</f>
        <v>0</v>
      </c>
      <c r="N51" s="10">
        <f>SUM(N9,N15,N21,N27,N33,N39,N45)</f>
        <v>0</v>
      </c>
      <c r="P51" s="10">
        <f>SUM(P9,P15,P21,P27,P33,P39,P45)</f>
        <v>0</v>
      </c>
    </row>
    <row r="52" ht="5.25" customHeight="1"/>
    <row r="53" spans="2:16" ht="11.25">
      <c r="B53" s="21" t="s">
        <v>53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ht="5.25" customHeight="1"/>
    <row r="55" spans="2:16" ht="11.25">
      <c r="B55" s="22" t="s">
        <v>56</v>
      </c>
      <c r="D55" s="23">
        <f>SUM(D56:D57,D58:E59)</f>
        <v>0</v>
      </c>
      <c r="E55" s="23">
        <f>SUM(E56:E57,D58:E59)</f>
        <v>0</v>
      </c>
      <c r="M55" s="10">
        <f>SUM(M56:M58)</f>
        <v>0</v>
      </c>
      <c r="N55" s="10">
        <f>SUM(N56:N57,N59)</f>
        <v>0</v>
      </c>
      <c r="O55" s="24"/>
      <c r="P55" s="10">
        <f>SUM(P56:P59)</f>
        <v>0</v>
      </c>
    </row>
    <row r="56" spans="2:16" ht="11.25">
      <c r="B56" s="25" t="s">
        <v>57</v>
      </c>
      <c r="D56" s="26"/>
      <c r="E56" s="26"/>
      <c r="G56" s="27">
        <v>3</v>
      </c>
      <c r="H56" s="27">
        <v>5</v>
      </c>
      <c r="J56" s="28"/>
      <c r="K56" s="28"/>
      <c r="M56" s="9">
        <f>ROUND(D56*G56*J56,2)</f>
        <v>0</v>
      </c>
      <c r="N56" s="9">
        <f>ROUND(E56*H56*K56,2)</f>
        <v>0</v>
      </c>
      <c r="P56" s="9">
        <f>SUM(M56:N56)</f>
        <v>0</v>
      </c>
    </row>
    <row r="57" spans="2:16" ht="11.25">
      <c r="B57" s="25" t="s">
        <v>58</v>
      </c>
      <c r="D57" s="26"/>
      <c r="E57" s="26"/>
      <c r="G57" s="27">
        <v>1</v>
      </c>
      <c r="H57" s="27">
        <v>1</v>
      </c>
      <c r="J57" s="28"/>
      <c r="K57" s="28"/>
      <c r="M57" s="9">
        <f>ROUND(D57*G57*J57,2)</f>
        <v>0</v>
      </c>
      <c r="N57" s="9">
        <f>ROUND(E57*H57*K57,2)</f>
        <v>0</v>
      </c>
      <c r="P57" s="9">
        <f>SUM(M57:N57)</f>
        <v>0</v>
      </c>
    </row>
    <row r="58" spans="2:16" ht="11.25">
      <c r="B58" s="25" t="s">
        <v>59</v>
      </c>
      <c r="D58" s="26"/>
      <c r="E58" s="29"/>
      <c r="G58" s="27">
        <v>1</v>
      </c>
      <c r="H58" s="29"/>
      <c r="J58" s="28"/>
      <c r="K58" s="30"/>
      <c r="M58" s="9">
        <f>ROUND(D58*G58*J58,2)</f>
        <v>0</v>
      </c>
      <c r="N58" s="30"/>
      <c r="P58" s="9">
        <f>M58</f>
        <v>0</v>
      </c>
    </row>
    <row r="59" spans="2:16" ht="11.25">
      <c r="B59" s="25" t="s">
        <v>60</v>
      </c>
      <c r="D59" s="29"/>
      <c r="E59" s="26"/>
      <c r="G59" s="29"/>
      <c r="H59" s="27">
        <v>1</v>
      </c>
      <c r="J59" s="30"/>
      <c r="K59" s="28"/>
      <c r="M59" s="30"/>
      <c r="N59" s="9">
        <f>ROUND(E59*H59*K59,2)</f>
        <v>0</v>
      </c>
      <c r="P59" s="9">
        <f>N59</f>
        <v>0</v>
      </c>
    </row>
    <row r="60" ht="5.25" customHeight="1"/>
    <row r="61" spans="2:16" ht="11.25">
      <c r="B61" s="22" t="s">
        <v>61</v>
      </c>
      <c r="D61" s="23">
        <f>SUM(D62:D63,D64:E65)</f>
        <v>0</v>
      </c>
      <c r="E61" s="23">
        <f>SUM(E62:E63,D64:E65)</f>
        <v>0</v>
      </c>
      <c r="M61" s="10">
        <f>SUM(M62:M64)</f>
        <v>0</v>
      </c>
      <c r="N61" s="10">
        <f>SUM(N62:N63,N65)</f>
        <v>0</v>
      </c>
      <c r="O61" s="24"/>
      <c r="P61" s="10">
        <f>SUM(P62:P65)</f>
        <v>0</v>
      </c>
    </row>
    <row r="62" spans="2:16" ht="11.25">
      <c r="B62" s="25" t="s">
        <v>57</v>
      </c>
      <c r="D62" s="26"/>
      <c r="E62" s="26"/>
      <c r="G62" s="27">
        <v>3</v>
      </c>
      <c r="H62" s="27">
        <v>5</v>
      </c>
      <c r="J62" s="28"/>
      <c r="K62" s="28"/>
      <c r="M62" s="9">
        <f>ROUND(D62*G62*J62,2)</f>
        <v>0</v>
      </c>
      <c r="N62" s="9">
        <f>ROUND(E62*H62*K62,2)</f>
        <v>0</v>
      </c>
      <c r="P62" s="9">
        <f>SUM(M62:N62)</f>
        <v>0</v>
      </c>
    </row>
    <row r="63" spans="2:16" ht="11.25">
      <c r="B63" s="25" t="s">
        <v>58</v>
      </c>
      <c r="D63" s="26"/>
      <c r="E63" s="26"/>
      <c r="G63" s="27">
        <v>1</v>
      </c>
      <c r="H63" s="27">
        <v>1</v>
      </c>
      <c r="J63" s="28"/>
      <c r="K63" s="28"/>
      <c r="M63" s="9">
        <f>ROUND(D63*G63*J63,2)</f>
        <v>0</v>
      </c>
      <c r="N63" s="9">
        <f>ROUND(E63*H63*K63,2)</f>
        <v>0</v>
      </c>
      <c r="P63" s="9">
        <f>SUM(M63:N63)</f>
        <v>0</v>
      </c>
    </row>
    <row r="64" spans="2:16" ht="11.25">
      <c r="B64" s="25" t="s">
        <v>59</v>
      </c>
      <c r="D64" s="26"/>
      <c r="E64" s="29"/>
      <c r="G64" s="27">
        <v>1</v>
      </c>
      <c r="H64" s="29"/>
      <c r="J64" s="28"/>
      <c r="K64" s="30"/>
      <c r="M64" s="9">
        <f>ROUND(D64*G64*J64,2)</f>
        <v>0</v>
      </c>
      <c r="N64" s="30"/>
      <c r="P64" s="9">
        <f>M64</f>
        <v>0</v>
      </c>
    </row>
    <row r="65" spans="2:16" ht="11.25">
      <c r="B65" s="25" t="s">
        <v>60</v>
      </c>
      <c r="D65" s="29"/>
      <c r="E65" s="26"/>
      <c r="G65" s="29"/>
      <c r="H65" s="27">
        <v>1</v>
      </c>
      <c r="J65" s="30"/>
      <c r="K65" s="28"/>
      <c r="M65" s="30"/>
      <c r="N65" s="9">
        <f>ROUND(E65*H65*K65,2)</f>
        <v>0</v>
      </c>
      <c r="P65" s="9">
        <f>N65</f>
        <v>0</v>
      </c>
    </row>
    <row r="66" ht="5.25" customHeight="1"/>
    <row r="67" spans="2:16" ht="11.25">
      <c r="B67" s="22" t="s">
        <v>62</v>
      </c>
      <c r="D67" s="23">
        <f>SUM(D68:D69,D70:E71)</f>
        <v>0</v>
      </c>
      <c r="E67" s="23">
        <f>SUM(E68:E69,D70:E71)</f>
        <v>0</v>
      </c>
      <c r="M67" s="10">
        <f>SUM(M68:M70)</f>
        <v>0</v>
      </c>
      <c r="N67" s="10">
        <f>SUM(N68:N69,N71)</f>
        <v>0</v>
      </c>
      <c r="O67" s="24"/>
      <c r="P67" s="10">
        <f>SUM(P68:P71)</f>
        <v>0</v>
      </c>
    </row>
    <row r="68" spans="2:16" ht="11.25">
      <c r="B68" s="25" t="s">
        <v>57</v>
      </c>
      <c r="D68" s="26"/>
      <c r="E68" s="26"/>
      <c r="G68" s="27">
        <v>3</v>
      </c>
      <c r="H68" s="27">
        <v>5</v>
      </c>
      <c r="J68" s="28"/>
      <c r="K68" s="28"/>
      <c r="M68" s="9">
        <f>ROUND(D68*G68*J68,2)</f>
        <v>0</v>
      </c>
      <c r="N68" s="9">
        <f>ROUND(E68*H68*K68,2)</f>
        <v>0</v>
      </c>
      <c r="P68" s="9">
        <f>SUM(M68:N68)</f>
        <v>0</v>
      </c>
    </row>
    <row r="69" spans="2:16" ht="11.25">
      <c r="B69" s="25" t="s">
        <v>58</v>
      </c>
      <c r="D69" s="26"/>
      <c r="E69" s="26"/>
      <c r="G69" s="27">
        <v>1</v>
      </c>
      <c r="H69" s="27">
        <v>1</v>
      </c>
      <c r="J69" s="28"/>
      <c r="K69" s="28"/>
      <c r="M69" s="9">
        <f>ROUND(D69*G69*J69,2)</f>
        <v>0</v>
      </c>
      <c r="N69" s="9">
        <f>ROUND(E69*H69*K69,2)</f>
        <v>0</v>
      </c>
      <c r="P69" s="9">
        <f>SUM(M69:N69)</f>
        <v>0</v>
      </c>
    </row>
    <row r="70" spans="2:16" ht="11.25">
      <c r="B70" s="25" t="s">
        <v>59</v>
      </c>
      <c r="D70" s="26"/>
      <c r="E70" s="29"/>
      <c r="G70" s="27">
        <v>1</v>
      </c>
      <c r="H70" s="29"/>
      <c r="J70" s="28"/>
      <c r="K70" s="30"/>
      <c r="M70" s="9">
        <f>ROUND(D70*G70*J70,2)</f>
        <v>0</v>
      </c>
      <c r="N70" s="30"/>
      <c r="P70" s="9">
        <f>M70</f>
        <v>0</v>
      </c>
    </row>
    <row r="71" spans="2:16" ht="11.25">
      <c r="B71" s="25" t="s">
        <v>60</v>
      </c>
      <c r="D71" s="29"/>
      <c r="E71" s="26"/>
      <c r="G71" s="29"/>
      <c r="H71" s="27">
        <v>1</v>
      </c>
      <c r="J71" s="30"/>
      <c r="K71" s="28"/>
      <c r="M71" s="30"/>
      <c r="N71" s="9">
        <f>ROUND(E71*H71*K71,2)</f>
        <v>0</v>
      </c>
      <c r="P71" s="9">
        <f>N71</f>
        <v>0</v>
      </c>
    </row>
    <row r="72" ht="5.25" customHeight="1"/>
    <row r="73" spans="2:16" ht="11.25">
      <c r="B73" s="22" t="s">
        <v>63</v>
      </c>
      <c r="D73" s="23">
        <f>SUM(D74:D75,D76:E77)</f>
        <v>0</v>
      </c>
      <c r="E73" s="23">
        <f>SUM(E74:E75,D76:E77)</f>
        <v>0</v>
      </c>
      <c r="M73" s="10">
        <f>SUM(M74:M76)</f>
        <v>0</v>
      </c>
      <c r="N73" s="10">
        <f>SUM(N74:N75,N77)</f>
        <v>0</v>
      </c>
      <c r="O73" s="24"/>
      <c r="P73" s="10">
        <f>SUM(P74:P77)</f>
        <v>0</v>
      </c>
    </row>
    <row r="74" spans="2:16" ht="11.25">
      <c r="B74" s="25" t="s">
        <v>57</v>
      </c>
      <c r="D74" s="26"/>
      <c r="E74" s="26"/>
      <c r="G74" s="27">
        <v>3</v>
      </c>
      <c r="H74" s="27">
        <v>5</v>
      </c>
      <c r="J74" s="28"/>
      <c r="K74" s="28"/>
      <c r="M74" s="9">
        <f>ROUND(D74*G74*J74,2)</f>
        <v>0</v>
      </c>
      <c r="N74" s="9">
        <f>ROUND(E74*H74*K74,2)</f>
        <v>0</v>
      </c>
      <c r="P74" s="9">
        <f>SUM(M74:N74)</f>
        <v>0</v>
      </c>
    </row>
    <row r="75" spans="2:16" ht="11.25">
      <c r="B75" s="25" t="s">
        <v>58</v>
      </c>
      <c r="D75" s="26"/>
      <c r="E75" s="26"/>
      <c r="G75" s="27">
        <v>1</v>
      </c>
      <c r="H75" s="27">
        <v>1</v>
      </c>
      <c r="J75" s="28"/>
      <c r="K75" s="28"/>
      <c r="M75" s="9">
        <f>ROUND(D75*G75*J75,2)</f>
        <v>0</v>
      </c>
      <c r="N75" s="9">
        <f>ROUND(E75*H75*K75,2)</f>
        <v>0</v>
      </c>
      <c r="P75" s="9">
        <f>SUM(M75:N75)</f>
        <v>0</v>
      </c>
    </row>
    <row r="76" spans="2:16" ht="11.25">
      <c r="B76" s="25" t="s">
        <v>59</v>
      </c>
      <c r="D76" s="26"/>
      <c r="E76" s="29"/>
      <c r="G76" s="27">
        <v>1</v>
      </c>
      <c r="H76" s="29"/>
      <c r="J76" s="28"/>
      <c r="K76" s="30"/>
      <c r="M76" s="9">
        <f>ROUND(D76*G76*J76,2)</f>
        <v>0</v>
      </c>
      <c r="N76" s="30"/>
      <c r="P76" s="9">
        <f>M76</f>
        <v>0</v>
      </c>
    </row>
    <row r="77" spans="2:16" ht="11.25">
      <c r="B77" s="25" t="s">
        <v>60</v>
      </c>
      <c r="D77" s="29"/>
      <c r="E77" s="26"/>
      <c r="G77" s="29"/>
      <c r="H77" s="27">
        <v>1</v>
      </c>
      <c r="J77" s="30"/>
      <c r="K77" s="28"/>
      <c r="M77" s="30"/>
      <c r="N77" s="9">
        <f>ROUND(E77*H77*K77,2)</f>
        <v>0</v>
      </c>
      <c r="P77" s="9">
        <f>N77</f>
        <v>0</v>
      </c>
    </row>
    <row r="78" ht="5.25" customHeight="1"/>
    <row r="79" spans="2:16" ht="11.25">
      <c r="B79" s="22" t="s">
        <v>64</v>
      </c>
      <c r="D79" s="23">
        <f>SUM(D80:D81,D82:E83)</f>
        <v>0</v>
      </c>
      <c r="E79" s="23">
        <f>SUM(E80:E81,D82:E83)</f>
        <v>0</v>
      </c>
      <c r="M79" s="10">
        <f>SUM(M80:M82)</f>
        <v>0</v>
      </c>
      <c r="N79" s="10">
        <f>SUM(N80:N81,N83)</f>
        <v>0</v>
      </c>
      <c r="O79" s="24"/>
      <c r="P79" s="10">
        <f>SUM(P80:P83)</f>
        <v>0</v>
      </c>
    </row>
    <row r="80" spans="2:16" ht="11.25">
      <c r="B80" s="25" t="s">
        <v>57</v>
      </c>
      <c r="D80" s="26"/>
      <c r="E80" s="26"/>
      <c r="G80" s="27">
        <v>3</v>
      </c>
      <c r="H80" s="27">
        <v>5</v>
      </c>
      <c r="J80" s="28"/>
      <c r="K80" s="28"/>
      <c r="M80" s="9">
        <f>ROUND(D80*G80*J80,2)</f>
        <v>0</v>
      </c>
      <c r="N80" s="9">
        <f>ROUND(E80*H80*K80,2)</f>
        <v>0</v>
      </c>
      <c r="P80" s="9">
        <f>SUM(M80:N80)</f>
        <v>0</v>
      </c>
    </row>
    <row r="81" spans="2:16" ht="11.25">
      <c r="B81" s="25" t="s">
        <v>58</v>
      </c>
      <c r="D81" s="26"/>
      <c r="E81" s="26"/>
      <c r="G81" s="27">
        <v>1</v>
      </c>
      <c r="H81" s="27">
        <v>1</v>
      </c>
      <c r="J81" s="28"/>
      <c r="K81" s="28"/>
      <c r="M81" s="9">
        <f>ROUND(D81*G81*J81,2)</f>
        <v>0</v>
      </c>
      <c r="N81" s="9">
        <f>ROUND(E81*H81*K81,2)</f>
        <v>0</v>
      </c>
      <c r="P81" s="9">
        <f>SUM(M81:N81)</f>
        <v>0</v>
      </c>
    </row>
    <row r="82" spans="2:16" ht="11.25">
      <c r="B82" s="25" t="s">
        <v>59</v>
      </c>
      <c r="D82" s="26"/>
      <c r="E82" s="29"/>
      <c r="G82" s="27">
        <v>1</v>
      </c>
      <c r="H82" s="29"/>
      <c r="J82" s="28"/>
      <c r="K82" s="30"/>
      <c r="M82" s="9">
        <f>ROUND(D82*G82*J82,2)</f>
        <v>0</v>
      </c>
      <c r="N82" s="30"/>
      <c r="P82" s="9">
        <f>M82</f>
        <v>0</v>
      </c>
    </row>
    <row r="83" spans="2:16" ht="11.25">
      <c r="B83" s="25" t="s">
        <v>60</v>
      </c>
      <c r="D83" s="29"/>
      <c r="E83" s="26"/>
      <c r="G83" s="29"/>
      <c r="H83" s="27">
        <v>1</v>
      </c>
      <c r="J83" s="30"/>
      <c r="K83" s="28"/>
      <c r="M83" s="30"/>
      <c r="N83" s="9">
        <f>ROUND(E83*H83*K83,2)</f>
        <v>0</v>
      </c>
      <c r="P83" s="9">
        <f>N83</f>
        <v>0</v>
      </c>
    </row>
    <row r="84" ht="5.25" customHeight="1"/>
    <row r="85" spans="2:16" ht="11.25">
      <c r="B85" s="22" t="s">
        <v>65</v>
      </c>
      <c r="D85" s="23">
        <f>SUM(D86:D87,D88:E89)</f>
        <v>0</v>
      </c>
      <c r="E85" s="23">
        <f>SUM(E86:E87,D88:E89)</f>
        <v>0</v>
      </c>
      <c r="M85" s="10">
        <f>SUM(M86:M88)</f>
        <v>0</v>
      </c>
      <c r="N85" s="10">
        <f>SUM(N86:N87,N89)</f>
        <v>0</v>
      </c>
      <c r="O85" s="24"/>
      <c r="P85" s="10">
        <f>SUM(P86:P89)</f>
        <v>0</v>
      </c>
    </row>
    <row r="86" spans="2:16" ht="11.25">
      <c r="B86" s="25" t="s">
        <v>57</v>
      </c>
      <c r="D86" s="26"/>
      <c r="E86" s="26"/>
      <c r="G86" s="27">
        <v>3</v>
      </c>
      <c r="H86" s="27">
        <v>5</v>
      </c>
      <c r="J86" s="28"/>
      <c r="K86" s="28"/>
      <c r="M86" s="9">
        <f>ROUND(D86*G86*J86,2)</f>
        <v>0</v>
      </c>
      <c r="N86" s="9">
        <f>ROUND(E86*H86*K86,2)</f>
        <v>0</v>
      </c>
      <c r="P86" s="9">
        <f>SUM(M86:N86)</f>
        <v>0</v>
      </c>
    </row>
    <row r="87" spans="2:16" ht="11.25">
      <c r="B87" s="25" t="s">
        <v>58</v>
      </c>
      <c r="D87" s="26"/>
      <c r="E87" s="26"/>
      <c r="G87" s="27">
        <v>1</v>
      </c>
      <c r="H87" s="27">
        <v>1</v>
      </c>
      <c r="J87" s="28"/>
      <c r="K87" s="28"/>
      <c r="M87" s="9">
        <f>ROUND(D87*G87*J87,2)</f>
        <v>0</v>
      </c>
      <c r="N87" s="9">
        <f>ROUND(E87*H87*K87,2)</f>
        <v>0</v>
      </c>
      <c r="P87" s="9">
        <f>SUM(M87:N87)</f>
        <v>0</v>
      </c>
    </row>
    <row r="88" spans="2:16" ht="11.25">
      <c r="B88" s="25" t="s">
        <v>59</v>
      </c>
      <c r="D88" s="26"/>
      <c r="E88" s="29"/>
      <c r="G88" s="27">
        <v>1</v>
      </c>
      <c r="H88" s="29"/>
      <c r="J88" s="28"/>
      <c r="K88" s="30"/>
      <c r="M88" s="9">
        <f>ROUND(D88*G88*J88,2)</f>
        <v>0</v>
      </c>
      <c r="N88" s="30"/>
      <c r="P88" s="9">
        <f>M88</f>
        <v>0</v>
      </c>
    </row>
    <row r="89" spans="2:16" ht="11.25">
      <c r="B89" s="25" t="s">
        <v>60</v>
      </c>
      <c r="D89" s="29"/>
      <c r="E89" s="26"/>
      <c r="G89" s="29"/>
      <c r="H89" s="27">
        <v>1</v>
      </c>
      <c r="J89" s="30"/>
      <c r="K89" s="28"/>
      <c r="M89" s="30"/>
      <c r="N89" s="9">
        <f>ROUND(E89*H89*K89,2)</f>
        <v>0</v>
      </c>
      <c r="P89" s="9">
        <f>N89</f>
        <v>0</v>
      </c>
    </row>
    <row r="90" ht="5.25" customHeight="1"/>
    <row r="91" spans="2:16" ht="11.25">
      <c r="B91" s="22" t="s">
        <v>66</v>
      </c>
      <c r="M91" s="10">
        <f>SUM(M92:M95)</f>
        <v>0</v>
      </c>
      <c r="N91" s="10">
        <f>SUM(N92:N95)</f>
        <v>0</v>
      </c>
      <c r="O91" s="24"/>
      <c r="P91" s="10">
        <f>SUM(P92:P95)</f>
        <v>0</v>
      </c>
    </row>
    <row r="92" spans="2:16" ht="11.25">
      <c r="B92" s="66"/>
      <c r="D92" s="26"/>
      <c r="E92" s="26"/>
      <c r="G92" s="27">
        <v>1</v>
      </c>
      <c r="H92" s="27">
        <v>1</v>
      </c>
      <c r="J92" s="28"/>
      <c r="K92" s="28"/>
      <c r="M92" s="9">
        <f aca="true" t="shared" si="1" ref="M92:N95">ROUND(D92*G92*J92,2)</f>
        <v>0</v>
      </c>
      <c r="N92" s="9">
        <f t="shared" si="1"/>
        <v>0</v>
      </c>
      <c r="P92" s="9">
        <f>SUM(M92:N92)</f>
        <v>0</v>
      </c>
    </row>
    <row r="93" spans="2:16" ht="11.25">
      <c r="B93" s="66"/>
      <c r="D93" s="26"/>
      <c r="E93" s="26"/>
      <c r="G93" s="27">
        <v>1</v>
      </c>
      <c r="H93" s="27">
        <v>1</v>
      </c>
      <c r="J93" s="28"/>
      <c r="K93" s="28"/>
      <c r="M93" s="9">
        <f t="shared" si="1"/>
        <v>0</v>
      </c>
      <c r="N93" s="9">
        <f t="shared" si="1"/>
        <v>0</v>
      </c>
      <c r="P93" s="9">
        <f>SUM(M93:N93)</f>
        <v>0</v>
      </c>
    </row>
    <row r="94" spans="2:16" ht="11.25">
      <c r="B94" s="66"/>
      <c r="D94" s="26"/>
      <c r="E94" s="26"/>
      <c r="G94" s="27">
        <v>1</v>
      </c>
      <c r="H94" s="27">
        <v>1</v>
      </c>
      <c r="J94" s="28"/>
      <c r="K94" s="28"/>
      <c r="M94" s="9">
        <f t="shared" si="1"/>
        <v>0</v>
      </c>
      <c r="N94" s="9">
        <f t="shared" si="1"/>
        <v>0</v>
      </c>
      <c r="P94" s="9">
        <f>SUM(M94:N94)</f>
        <v>0</v>
      </c>
    </row>
    <row r="95" spans="2:16" ht="11.25">
      <c r="B95" s="66"/>
      <c r="D95" s="26"/>
      <c r="E95" s="26"/>
      <c r="G95" s="27">
        <v>1</v>
      </c>
      <c r="H95" s="27">
        <v>1</v>
      </c>
      <c r="J95" s="28"/>
      <c r="K95" s="28"/>
      <c r="M95" s="9">
        <f t="shared" si="1"/>
        <v>0</v>
      </c>
      <c r="N95" s="9">
        <f t="shared" si="1"/>
        <v>0</v>
      </c>
      <c r="P95" s="9">
        <f>SUM(M95:N95)</f>
        <v>0</v>
      </c>
    </row>
    <row r="96" ht="5.25" customHeight="1"/>
    <row r="97" spans="2:16" ht="19.5" customHeight="1">
      <c r="B97" s="22" t="s">
        <v>27</v>
      </c>
      <c r="D97" s="23">
        <f>SUM(D55,D61,D67,D73,D79,D85)</f>
        <v>0</v>
      </c>
      <c r="E97" s="23">
        <f>SUM(E55,E61,E67,E73,E79,E85)</f>
        <v>0</v>
      </c>
      <c r="M97" s="10">
        <f>SUM(M55,M61,M67,M73,M79,M85,M91)</f>
        <v>0</v>
      </c>
      <c r="N97" s="10">
        <f>SUM(N55,N61,N67,N73,N79,N85,N91)</f>
        <v>0</v>
      </c>
      <c r="P97" s="10">
        <f>SUM(P55,P61,P67,P73,P79,P85,P91)</f>
        <v>0</v>
      </c>
    </row>
    <row r="98" ht="5.25" customHeight="1"/>
    <row r="99" spans="2:16" ht="11.25">
      <c r="B99" s="21" t="s">
        <v>53</v>
      </c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ht="5.25" customHeight="1"/>
    <row r="101" spans="2:16" ht="11.25">
      <c r="B101" s="22" t="s">
        <v>56</v>
      </c>
      <c r="D101" s="23">
        <f>SUM(D102:D103,D104:E105)</f>
        <v>0</v>
      </c>
      <c r="E101" s="23">
        <f>SUM(E102:E103,D104:E105)</f>
        <v>0</v>
      </c>
      <c r="M101" s="10">
        <f>SUM(M102:M104)</f>
        <v>0</v>
      </c>
      <c r="N101" s="10">
        <f>SUM(N102:N103,N105)</f>
        <v>0</v>
      </c>
      <c r="O101" s="24"/>
      <c r="P101" s="10">
        <f>SUM(P102:P105)</f>
        <v>0</v>
      </c>
    </row>
    <row r="102" spans="2:16" ht="11.25">
      <c r="B102" s="25" t="s">
        <v>57</v>
      </c>
      <c r="D102" s="26"/>
      <c r="E102" s="26"/>
      <c r="G102" s="27">
        <v>3</v>
      </c>
      <c r="H102" s="27">
        <v>5</v>
      </c>
      <c r="J102" s="28"/>
      <c r="K102" s="28"/>
      <c r="M102" s="9">
        <f>ROUND(D102*G102*J102,2)</f>
        <v>0</v>
      </c>
      <c r="N102" s="9">
        <f>ROUND(E102*H102*K102,2)</f>
        <v>0</v>
      </c>
      <c r="P102" s="9">
        <f>SUM(M102:N102)</f>
        <v>0</v>
      </c>
    </row>
    <row r="103" spans="2:16" ht="11.25">
      <c r="B103" s="25" t="s">
        <v>58</v>
      </c>
      <c r="D103" s="26"/>
      <c r="E103" s="26"/>
      <c r="G103" s="27">
        <v>1</v>
      </c>
      <c r="H103" s="27">
        <v>1</v>
      </c>
      <c r="J103" s="28"/>
      <c r="K103" s="28"/>
      <c r="M103" s="9">
        <f>ROUND(D103*G103*J103,2)</f>
        <v>0</v>
      </c>
      <c r="N103" s="9">
        <f>ROUND(E103*H103*K103,2)</f>
        <v>0</v>
      </c>
      <c r="P103" s="9">
        <f>SUM(M103:N103)</f>
        <v>0</v>
      </c>
    </row>
    <row r="104" spans="2:16" ht="11.25">
      <c r="B104" s="25" t="s">
        <v>59</v>
      </c>
      <c r="D104" s="26"/>
      <c r="E104" s="29"/>
      <c r="G104" s="27">
        <v>1</v>
      </c>
      <c r="H104" s="29"/>
      <c r="J104" s="28"/>
      <c r="K104" s="30"/>
      <c r="M104" s="9">
        <f>ROUND(D104*G104*J104,2)</f>
        <v>0</v>
      </c>
      <c r="N104" s="30"/>
      <c r="P104" s="9">
        <f>M104</f>
        <v>0</v>
      </c>
    </row>
    <row r="105" spans="2:16" ht="11.25">
      <c r="B105" s="25" t="s">
        <v>60</v>
      </c>
      <c r="D105" s="29"/>
      <c r="E105" s="26"/>
      <c r="G105" s="29"/>
      <c r="H105" s="27">
        <v>1</v>
      </c>
      <c r="J105" s="30"/>
      <c r="K105" s="28"/>
      <c r="M105" s="30"/>
      <c r="N105" s="9">
        <f>ROUND(E105*H105*K105,2)</f>
        <v>0</v>
      </c>
      <c r="P105" s="9">
        <f>N105</f>
        <v>0</v>
      </c>
    </row>
    <row r="106" ht="5.25" customHeight="1"/>
    <row r="107" spans="2:16" ht="11.25">
      <c r="B107" s="22" t="s">
        <v>61</v>
      </c>
      <c r="D107" s="23">
        <f>SUM(D108:D109,D110:E111)</f>
        <v>0</v>
      </c>
      <c r="E107" s="23">
        <f>SUM(E108:E109,D110:E111)</f>
        <v>0</v>
      </c>
      <c r="M107" s="10">
        <f>SUM(M108:M110)</f>
        <v>0</v>
      </c>
      <c r="N107" s="10">
        <f>SUM(N108:N109,N111)</f>
        <v>0</v>
      </c>
      <c r="O107" s="24"/>
      <c r="P107" s="10">
        <f>SUM(P108:P111)</f>
        <v>0</v>
      </c>
    </row>
    <row r="108" spans="2:16" ht="11.25">
      <c r="B108" s="25" t="s">
        <v>57</v>
      </c>
      <c r="D108" s="26"/>
      <c r="E108" s="26"/>
      <c r="G108" s="27">
        <v>3</v>
      </c>
      <c r="H108" s="27">
        <v>5</v>
      </c>
      <c r="J108" s="28"/>
      <c r="K108" s="28"/>
      <c r="M108" s="9">
        <f>ROUND(D108*G108*J108,2)</f>
        <v>0</v>
      </c>
      <c r="N108" s="9">
        <f>ROUND(E108*H108*K108,2)</f>
        <v>0</v>
      </c>
      <c r="P108" s="9">
        <f>SUM(M108:N108)</f>
        <v>0</v>
      </c>
    </row>
    <row r="109" spans="2:16" ht="11.25">
      <c r="B109" s="25" t="s">
        <v>58</v>
      </c>
      <c r="D109" s="26"/>
      <c r="E109" s="26"/>
      <c r="G109" s="27">
        <v>1</v>
      </c>
      <c r="H109" s="27">
        <v>1</v>
      </c>
      <c r="J109" s="28"/>
      <c r="K109" s="28"/>
      <c r="M109" s="9">
        <f>ROUND(D109*G109*J109,2)</f>
        <v>0</v>
      </c>
      <c r="N109" s="9">
        <f>ROUND(E109*H109*K109,2)</f>
        <v>0</v>
      </c>
      <c r="P109" s="9">
        <f>SUM(M109:N109)</f>
        <v>0</v>
      </c>
    </row>
    <row r="110" spans="2:16" ht="11.25">
      <c r="B110" s="25" t="s">
        <v>59</v>
      </c>
      <c r="D110" s="26"/>
      <c r="E110" s="29"/>
      <c r="G110" s="27">
        <v>1</v>
      </c>
      <c r="H110" s="29"/>
      <c r="J110" s="28"/>
      <c r="K110" s="30"/>
      <c r="M110" s="9">
        <f>ROUND(D110*G110*J110,2)</f>
        <v>0</v>
      </c>
      <c r="N110" s="30"/>
      <c r="P110" s="9">
        <f>M110</f>
        <v>0</v>
      </c>
    </row>
    <row r="111" spans="2:16" ht="11.25">
      <c r="B111" s="25" t="s">
        <v>60</v>
      </c>
      <c r="D111" s="29"/>
      <c r="E111" s="26"/>
      <c r="G111" s="29"/>
      <c r="H111" s="27">
        <v>1</v>
      </c>
      <c r="J111" s="30"/>
      <c r="K111" s="28"/>
      <c r="M111" s="30"/>
      <c r="N111" s="9">
        <f>ROUND(E111*H111*K111,2)</f>
        <v>0</v>
      </c>
      <c r="P111" s="9">
        <f>N111</f>
        <v>0</v>
      </c>
    </row>
    <row r="112" ht="5.25" customHeight="1"/>
    <row r="113" spans="2:16" ht="11.25">
      <c r="B113" s="22" t="s">
        <v>62</v>
      </c>
      <c r="D113" s="23">
        <f>SUM(D114:D115,D116:E117)</f>
        <v>0</v>
      </c>
      <c r="E113" s="23">
        <f>SUM(E114:E115,D116:E117)</f>
        <v>0</v>
      </c>
      <c r="M113" s="10">
        <f>SUM(M114:M116)</f>
        <v>0</v>
      </c>
      <c r="N113" s="10">
        <f>SUM(N114:N115,N117)</f>
        <v>0</v>
      </c>
      <c r="O113" s="24"/>
      <c r="P113" s="10">
        <f>SUM(P114:P117)</f>
        <v>0</v>
      </c>
    </row>
    <row r="114" spans="2:16" ht="11.25">
      <c r="B114" s="25" t="s">
        <v>57</v>
      </c>
      <c r="D114" s="26"/>
      <c r="E114" s="26"/>
      <c r="G114" s="27">
        <v>3</v>
      </c>
      <c r="H114" s="27">
        <v>5</v>
      </c>
      <c r="J114" s="28"/>
      <c r="K114" s="28"/>
      <c r="M114" s="9">
        <f>ROUND(D114*G114*J114,2)</f>
        <v>0</v>
      </c>
      <c r="N114" s="9">
        <f>ROUND(E114*H114*K114,2)</f>
        <v>0</v>
      </c>
      <c r="P114" s="9">
        <f>SUM(M114:N114)</f>
        <v>0</v>
      </c>
    </row>
    <row r="115" spans="2:16" ht="11.25">
      <c r="B115" s="25" t="s">
        <v>58</v>
      </c>
      <c r="D115" s="26"/>
      <c r="E115" s="26"/>
      <c r="G115" s="27">
        <v>1</v>
      </c>
      <c r="H115" s="27">
        <v>1</v>
      </c>
      <c r="J115" s="28"/>
      <c r="K115" s="28"/>
      <c r="M115" s="9">
        <f>ROUND(D115*G115*J115,2)</f>
        <v>0</v>
      </c>
      <c r="N115" s="9">
        <f>ROUND(E115*H115*K115,2)</f>
        <v>0</v>
      </c>
      <c r="P115" s="9">
        <f>SUM(M115:N115)</f>
        <v>0</v>
      </c>
    </row>
    <row r="116" spans="2:16" ht="11.25">
      <c r="B116" s="25" t="s">
        <v>59</v>
      </c>
      <c r="D116" s="26"/>
      <c r="E116" s="29"/>
      <c r="G116" s="27">
        <v>1</v>
      </c>
      <c r="H116" s="29"/>
      <c r="J116" s="28"/>
      <c r="K116" s="30"/>
      <c r="M116" s="9">
        <f>ROUND(D116*G116*J116,2)</f>
        <v>0</v>
      </c>
      <c r="N116" s="30"/>
      <c r="P116" s="9">
        <f>M116</f>
        <v>0</v>
      </c>
    </row>
    <row r="117" spans="2:16" ht="11.25">
      <c r="B117" s="25" t="s">
        <v>60</v>
      </c>
      <c r="D117" s="29"/>
      <c r="E117" s="26"/>
      <c r="G117" s="29"/>
      <c r="H117" s="27">
        <v>1</v>
      </c>
      <c r="J117" s="30"/>
      <c r="K117" s="28"/>
      <c r="M117" s="30"/>
      <c r="N117" s="9">
        <f>ROUND(E117*H117*K117,2)</f>
        <v>0</v>
      </c>
      <c r="P117" s="9">
        <f>N117</f>
        <v>0</v>
      </c>
    </row>
    <row r="118" ht="5.25" customHeight="1"/>
    <row r="119" spans="2:16" ht="11.25">
      <c r="B119" s="22" t="s">
        <v>63</v>
      </c>
      <c r="D119" s="23">
        <f>SUM(D120:D121,D122:E123)</f>
        <v>0</v>
      </c>
      <c r="E119" s="23">
        <f>SUM(E120:E121,D122:E123)</f>
        <v>0</v>
      </c>
      <c r="M119" s="10">
        <f>SUM(M120:M122)</f>
        <v>0</v>
      </c>
      <c r="N119" s="10">
        <f>SUM(N120:N121,N123)</f>
        <v>0</v>
      </c>
      <c r="O119" s="24"/>
      <c r="P119" s="10">
        <f>SUM(P120:P123)</f>
        <v>0</v>
      </c>
    </row>
    <row r="120" spans="2:16" ht="11.25">
      <c r="B120" s="25" t="s">
        <v>57</v>
      </c>
      <c r="D120" s="26"/>
      <c r="E120" s="26"/>
      <c r="G120" s="27">
        <v>3</v>
      </c>
      <c r="H120" s="27">
        <v>5</v>
      </c>
      <c r="J120" s="28"/>
      <c r="K120" s="28"/>
      <c r="M120" s="9">
        <f>ROUND(D120*G120*J120,2)</f>
        <v>0</v>
      </c>
      <c r="N120" s="9">
        <f>ROUND(E120*H120*K120,2)</f>
        <v>0</v>
      </c>
      <c r="P120" s="9">
        <f>SUM(M120:N120)</f>
        <v>0</v>
      </c>
    </row>
    <row r="121" spans="2:16" ht="11.25">
      <c r="B121" s="25" t="s">
        <v>58</v>
      </c>
      <c r="D121" s="26"/>
      <c r="E121" s="26"/>
      <c r="G121" s="27">
        <v>1</v>
      </c>
      <c r="H121" s="27">
        <v>1</v>
      </c>
      <c r="J121" s="28"/>
      <c r="K121" s="28"/>
      <c r="M121" s="9">
        <f>ROUND(D121*G121*J121,2)</f>
        <v>0</v>
      </c>
      <c r="N121" s="9">
        <f>ROUND(E121*H121*K121,2)</f>
        <v>0</v>
      </c>
      <c r="P121" s="9">
        <f>SUM(M121:N121)</f>
        <v>0</v>
      </c>
    </row>
    <row r="122" spans="2:16" ht="11.25">
      <c r="B122" s="25" t="s">
        <v>59</v>
      </c>
      <c r="D122" s="26"/>
      <c r="E122" s="29"/>
      <c r="G122" s="27">
        <v>1</v>
      </c>
      <c r="H122" s="29"/>
      <c r="J122" s="28"/>
      <c r="K122" s="30"/>
      <c r="M122" s="9">
        <f>ROUND(D122*G122*J122,2)</f>
        <v>0</v>
      </c>
      <c r="N122" s="30"/>
      <c r="P122" s="9">
        <f>M122</f>
        <v>0</v>
      </c>
    </row>
    <row r="123" spans="2:16" ht="11.25">
      <c r="B123" s="25" t="s">
        <v>60</v>
      </c>
      <c r="D123" s="29"/>
      <c r="E123" s="26"/>
      <c r="G123" s="29"/>
      <c r="H123" s="27">
        <v>1</v>
      </c>
      <c r="J123" s="30"/>
      <c r="K123" s="28"/>
      <c r="M123" s="30"/>
      <c r="N123" s="9">
        <f>ROUND(E123*H123*K123,2)</f>
        <v>0</v>
      </c>
      <c r="P123" s="9">
        <f>N123</f>
        <v>0</v>
      </c>
    </row>
    <row r="124" ht="5.25" customHeight="1"/>
    <row r="125" spans="2:16" ht="11.25">
      <c r="B125" s="22" t="s">
        <v>64</v>
      </c>
      <c r="D125" s="23">
        <f>SUM(D126:D127,D128:E129)</f>
        <v>0</v>
      </c>
      <c r="E125" s="23">
        <f>SUM(E126:E127,D128:E129)</f>
        <v>0</v>
      </c>
      <c r="M125" s="10">
        <f>SUM(M126:M128)</f>
        <v>0</v>
      </c>
      <c r="N125" s="10">
        <f>SUM(N126:N127,N129)</f>
        <v>0</v>
      </c>
      <c r="O125" s="24"/>
      <c r="P125" s="10">
        <f>SUM(P126:P129)</f>
        <v>0</v>
      </c>
    </row>
    <row r="126" spans="2:16" ht="11.25">
      <c r="B126" s="25" t="s">
        <v>57</v>
      </c>
      <c r="D126" s="26"/>
      <c r="E126" s="26"/>
      <c r="G126" s="27">
        <v>3</v>
      </c>
      <c r="H126" s="27">
        <v>5</v>
      </c>
      <c r="J126" s="28"/>
      <c r="K126" s="28"/>
      <c r="M126" s="9">
        <f>ROUND(D126*G126*J126,2)</f>
        <v>0</v>
      </c>
      <c r="N126" s="9">
        <f>ROUND(E126*H126*K126,2)</f>
        <v>0</v>
      </c>
      <c r="P126" s="9">
        <f>SUM(M126:N126)</f>
        <v>0</v>
      </c>
    </row>
    <row r="127" spans="2:16" ht="11.25">
      <c r="B127" s="25" t="s">
        <v>58</v>
      </c>
      <c r="D127" s="26"/>
      <c r="E127" s="26"/>
      <c r="G127" s="27">
        <v>1</v>
      </c>
      <c r="H127" s="27">
        <v>1</v>
      </c>
      <c r="J127" s="28"/>
      <c r="K127" s="28"/>
      <c r="M127" s="9">
        <f>ROUND(D127*G127*J127,2)</f>
        <v>0</v>
      </c>
      <c r="N127" s="9">
        <f>ROUND(E127*H127*K127,2)</f>
        <v>0</v>
      </c>
      <c r="P127" s="9">
        <f>SUM(M127:N127)</f>
        <v>0</v>
      </c>
    </row>
    <row r="128" spans="2:16" ht="11.25">
      <c r="B128" s="25" t="s">
        <v>59</v>
      </c>
      <c r="D128" s="26"/>
      <c r="E128" s="29"/>
      <c r="G128" s="27">
        <v>1</v>
      </c>
      <c r="H128" s="29"/>
      <c r="J128" s="28"/>
      <c r="K128" s="30"/>
      <c r="M128" s="9">
        <f>ROUND(D128*G128*J128,2)</f>
        <v>0</v>
      </c>
      <c r="N128" s="30"/>
      <c r="P128" s="9">
        <f>M128</f>
        <v>0</v>
      </c>
    </row>
    <row r="129" spans="2:16" ht="11.25">
      <c r="B129" s="25" t="s">
        <v>60</v>
      </c>
      <c r="D129" s="29"/>
      <c r="E129" s="26"/>
      <c r="G129" s="29"/>
      <c r="H129" s="27">
        <v>1</v>
      </c>
      <c r="J129" s="30"/>
      <c r="K129" s="28"/>
      <c r="M129" s="30"/>
      <c r="N129" s="9">
        <f>ROUND(E129*H129*K129,2)</f>
        <v>0</v>
      </c>
      <c r="P129" s="9">
        <f>N129</f>
        <v>0</v>
      </c>
    </row>
    <row r="130" ht="5.25" customHeight="1"/>
    <row r="131" spans="2:16" ht="11.25">
      <c r="B131" s="22" t="s">
        <v>65</v>
      </c>
      <c r="D131" s="23">
        <f>SUM(D132:D133,D134:E135)</f>
        <v>0</v>
      </c>
      <c r="E131" s="23">
        <f>SUM(E132:E133,D134:E135)</f>
        <v>0</v>
      </c>
      <c r="M131" s="10">
        <f>SUM(M132:M134)</f>
        <v>0</v>
      </c>
      <c r="N131" s="10">
        <f>SUM(N132:N133,N135)</f>
        <v>0</v>
      </c>
      <c r="O131" s="24"/>
      <c r="P131" s="10">
        <f>SUM(P132:P135)</f>
        <v>0</v>
      </c>
    </row>
    <row r="132" spans="2:16" ht="11.25">
      <c r="B132" s="25" t="s">
        <v>57</v>
      </c>
      <c r="D132" s="26"/>
      <c r="E132" s="26"/>
      <c r="G132" s="27">
        <v>3</v>
      </c>
      <c r="H132" s="27">
        <v>5</v>
      </c>
      <c r="J132" s="28"/>
      <c r="K132" s="28"/>
      <c r="M132" s="9">
        <f>ROUND(D132*G132*J132,2)</f>
        <v>0</v>
      </c>
      <c r="N132" s="9">
        <f>ROUND(E132*H132*K132,2)</f>
        <v>0</v>
      </c>
      <c r="P132" s="9">
        <f>SUM(M132:N132)</f>
        <v>0</v>
      </c>
    </row>
    <row r="133" spans="2:16" ht="11.25">
      <c r="B133" s="25" t="s">
        <v>58</v>
      </c>
      <c r="D133" s="26"/>
      <c r="E133" s="26"/>
      <c r="G133" s="27">
        <v>1</v>
      </c>
      <c r="H133" s="27">
        <v>1</v>
      </c>
      <c r="J133" s="28"/>
      <c r="K133" s="28"/>
      <c r="M133" s="9">
        <f>ROUND(D133*G133*J133,2)</f>
        <v>0</v>
      </c>
      <c r="N133" s="9">
        <f>ROUND(E133*H133*K133,2)</f>
        <v>0</v>
      </c>
      <c r="P133" s="9">
        <f>SUM(M133:N133)</f>
        <v>0</v>
      </c>
    </row>
    <row r="134" spans="2:16" ht="11.25">
      <c r="B134" s="25" t="s">
        <v>59</v>
      </c>
      <c r="D134" s="26"/>
      <c r="E134" s="29"/>
      <c r="G134" s="27">
        <v>1</v>
      </c>
      <c r="H134" s="29"/>
      <c r="J134" s="28"/>
      <c r="K134" s="30"/>
      <c r="M134" s="9">
        <f>ROUND(D134*G134*J134,2)</f>
        <v>0</v>
      </c>
      <c r="N134" s="30"/>
      <c r="P134" s="9">
        <f>M134</f>
        <v>0</v>
      </c>
    </row>
    <row r="135" spans="2:16" ht="11.25">
      <c r="B135" s="25" t="s">
        <v>60</v>
      </c>
      <c r="D135" s="29"/>
      <c r="E135" s="26"/>
      <c r="G135" s="29"/>
      <c r="H135" s="27">
        <v>1</v>
      </c>
      <c r="J135" s="30"/>
      <c r="K135" s="28"/>
      <c r="M135" s="30"/>
      <c r="N135" s="9">
        <f>ROUND(E135*H135*K135,2)</f>
        <v>0</v>
      </c>
      <c r="P135" s="9">
        <f>N135</f>
        <v>0</v>
      </c>
    </row>
    <row r="136" ht="5.25" customHeight="1"/>
    <row r="137" spans="2:16" ht="11.25">
      <c r="B137" s="22" t="s">
        <v>66</v>
      </c>
      <c r="M137" s="10">
        <f>SUM(M138:M141)</f>
        <v>0</v>
      </c>
      <c r="N137" s="10">
        <f>SUM(N138:N141)</f>
        <v>0</v>
      </c>
      <c r="O137" s="24"/>
      <c r="P137" s="10">
        <f>SUM(P138:P141)</f>
        <v>0</v>
      </c>
    </row>
    <row r="138" spans="2:16" ht="11.25">
      <c r="B138" s="66"/>
      <c r="D138" s="26"/>
      <c r="E138" s="26"/>
      <c r="G138" s="27">
        <v>1</v>
      </c>
      <c r="H138" s="27">
        <v>1</v>
      </c>
      <c r="J138" s="28"/>
      <c r="K138" s="28"/>
      <c r="M138" s="9">
        <f aca="true" t="shared" si="2" ref="M138:N141">ROUND(D138*G138*J138,2)</f>
        <v>0</v>
      </c>
      <c r="N138" s="9">
        <f t="shared" si="2"/>
        <v>0</v>
      </c>
      <c r="P138" s="9">
        <f>SUM(M138:N138)</f>
        <v>0</v>
      </c>
    </row>
    <row r="139" spans="2:16" ht="11.25">
      <c r="B139" s="66"/>
      <c r="D139" s="26"/>
      <c r="E139" s="26"/>
      <c r="G139" s="27">
        <v>1</v>
      </c>
      <c r="H139" s="27">
        <v>1</v>
      </c>
      <c r="J139" s="28"/>
      <c r="K139" s="28"/>
      <c r="M139" s="9">
        <f t="shared" si="2"/>
        <v>0</v>
      </c>
      <c r="N139" s="9">
        <f t="shared" si="2"/>
        <v>0</v>
      </c>
      <c r="P139" s="9">
        <f>SUM(M139:N139)</f>
        <v>0</v>
      </c>
    </row>
    <row r="140" spans="2:16" ht="11.25">
      <c r="B140" s="66"/>
      <c r="D140" s="26"/>
      <c r="E140" s="26"/>
      <c r="G140" s="27">
        <v>1</v>
      </c>
      <c r="H140" s="27">
        <v>1</v>
      </c>
      <c r="J140" s="28"/>
      <c r="K140" s="28"/>
      <c r="M140" s="9">
        <f t="shared" si="2"/>
        <v>0</v>
      </c>
      <c r="N140" s="9">
        <f t="shared" si="2"/>
        <v>0</v>
      </c>
      <c r="P140" s="9">
        <f>SUM(M140:N140)</f>
        <v>0</v>
      </c>
    </row>
    <row r="141" spans="2:16" ht="11.25">
      <c r="B141" s="66"/>
      <c r="D141" s="26"/>
      <c r="E141" s="26"/>
      <c r="G141" s="27">
        <v>1</v>
      </c>
      <c r="H141" s="27">
        <v>1</v>
      </c>
      <c r="J141" s="28"/>
      <c r="K141" s="28"/>
      <c r="M141" s="9">
        <f t="shared" si="2"/>
        <v>0</v>
      </c>
      <c r="N141" s="9">
        <f t="shared" si="2"/>
        <v>0</v>
      </c>
      <c r="P141" s="9">
        <f>SUM(M141:N141)</f>
        <v>0</v>
      </c>
    </row>
    <row r="142" ht="5.25" customHeight="1"/>
    <row r="143" ht="5.25" customHeight="1"/>
    <row r="144" spans="2:16" ht="19.5" customHeight="1">
      <c r="B144" s="22" t="s">
        <v>27</v>
      </c>
      <c r="D144" s="23">
        <f>SUM(D101,D107,D113,D119,D125,D131)</f>
        <v>0</v>
      </c>
      <c r="E144" s="23">
        <f>SUM(E101,E107,E113,E119,E125,E131)</f>
        <v>0</v>
      </c>
      <c r="M144" s="10">
        <f>SUM(M101,M107,M113,M119,M125,M131,M137)</f>
        <v>0</v>
      </c>
      <c r="N144" s="10">
        <f>SUM(N101,N107,N113,N119,N125,N131,N137)</f>
        <v>0</v>
      </c>
      <c r="P144" s="10">
        <f>SUM(P101,P107,P113,P119,P125,P131,P137)</f>
        <v>0</v>
      </c>
    </row>
    <row r="145" ht="5.25" customHeight="1"/>
    <row r="146" spans="2:16" ht="11.25">
      <c r="B146" s="21" t="s">
        <v>53</v>
      </c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</row>
    <row r="147" ht="5.25" customHeight="1"/>
    <row r="148" spans="2:16" ht="11.25">
      <c r="B148" s="22" t="s">
        <v>56</v>
      </c>
      <c r="D148" s="23">
        <f>SUM(D149:D150,D151:E152)</f>
        <v>0</v>
      </c>
      <c r="E148" s="23">
        <f>SUM(E149:E150,D151:E152)</f>
        <v>0</v>
      </c>
      <c r="M148" s="10">
        <f>SUM(M149:M151)</f>
        <v>0</v>
      </c>
      <c r="N148" s="10">
        <f>SUM(N149:N150,N152)</f>
        <v>0</v>
      </c>
      <c r="O148" s="24"/>
      <c r="P148" s="10">
        <f>SUM(P149:P152)</f>
        <v>0</v>
      </c>
    </row>
    <row r="149" spans="2:16" ht="11.25">
      <c r="B149" s="25" t="s">
        <v>57</v>
      </c>
      <c r="D149" s="26"/>
      <c r="E149" s="26"/>
      <c r="G149" s="27">
        <v>3</v>
      </c>
      <c r="H149" s="27">
        <v>5</v>
      </c>
      <c r="J149" s="28"/>
      <c r="K149" s="28"/>
      <c r="M149" s="9">
        <f>ROUND(D149*G149*J149,2)</f>
        <v>0</v>
      </c>
      <c r="N149" s="9">
        <f>ROUND(E149*H149*K149,2)</f>
        <v>0</v>
      </c>
      <c r="P149" s="9">
        <f>SUM(M149:N149)</f>
        <v>0</v>
      </c>
    </row>
    <row r="150" spans="2:16" ht="11.25">
      <c r="B150" s="25" t="s">
        <v>58</v>
      </c>
      <c r="D150" s="26"/>
      <c r="E150" s="26"/>
      <c r="G150" s="27">
        <v>1</v>
      </c>
      <c r="H150" s="27">
        <v>1</v>
      </c>
      <c r="J150" s="28"/>
      <c r="K150" s="28"/>
      <c r="M150" s="9">
        <f>ROUND(D150*G150*J150,2)</f>
        <v>0</v>
      </c>
      <c r="N150" s="9">
        <f>ROUND(E150*H150*K150,2)</f>
        <v>0</v>
      </c>
      <c r="P150" s="9">
        <f>SUM(M150:N150)</f>
        <v>0</v>
      </c>
    </row>
    <row r="151" spans="2:16" ht="11.25">
      <c r="B151" s="25" t="s">
        <v>59</v>
      </c>
      <c r="D151" s="26"/>
      <c r="E151" s="29"/>
      <c r="G151" s="27">
        <v>1</v>
      </c>
      <c r="H151" s="29"/>
      <c r="J151" s="28"/>
      <c r="K151" s="30"/>
      <c r="M151" s="9">
        <f>ROUND(D151*G151*J151,2)</f>
        <v>0</v>
      </c>
      <c r="N151" s="30"/>
      <c r="P151" s="9">
        <f>M151</f>
        <v>0</v>
      </c>
    </row>
    <row r="152" spans="2:16" ht="11.25">
      <c r="B152" s="25" t="s">
        <v>60</v>
      </c>
      <c r="D152" s="29"/>
      <c r="E152" s="26"/>
      <c r="G152" s="29"/>
      <c r="H152" s="27">
        <v>1</v>
      </c>
      <c r="J152" s="30"/>
      <c r="K152" s="28"/>
      <c r="M152" s="30"/>
      <c r="N152" s="9">
        <f>ROUND(E152*H152*K152,2)</f>
        <v>0</v>
      </c>
      <c r="P152" s="9">
        <f>N152</f>
        <v>0</v>
      </c>
    </row>
    <row r="153" ht="5.25" customHeight="1"/>
    <row r="154" spans="2:16" ht="11.25">
      <c r="B154" s="22" t="s">
        <v>61</v>
      </c>
      <c r="D154" s="23">
        <f>SUM(D155:D156,D157:E158)</f>
        <v>0</v>
      </c>
      <c r="E154" s="23">
        <f>SUM(E155:E156,D157:E158)</f>
        <v>0</v>
      </c>
      <c r="M154" s="10">
        <f>SUM(M155:M157)</f>
        <v>0</v>
      </c>
      <c r="N154" s="10">
        <f>SUM(N155:N156,N158)</f>
        <v>0</v>
      </c>
      <c r="O154" s="24"/>
      <c r="P154" s="10">
        <f>SUM(P155:P158)</f>
        <v>0</v>
      </c>
    </row>
    <row r="155" spans="2:16" ht="11.25">
      <c r="B155" s="25" t="s">
        <v>57</v>
      </c>
      <c r="D155" s="26"/>
      <c r="E155" s="26"/>
      <c r="G155" s="27">
        <v>3</v>
      </c>
      <c r="H155" s="27">
        <v>5</v>
      </c>
      <c r="J155" s="28"/>
      <c r="K155" s="28"/>
      <c r="M155" s="9">
        <f>ROUND(D155*G155*J155,2)</f>
        <v>0</v>
      </c>
      <c r="N155" s="9">
        <f>ROUND(E155*H155*K155,2)</f>
        <v>0</v>
      </c>
      <c r="P155" s="9">
        <f>SUM(M155:N155)</f>
        <v>0</v>
      </c>
    </row>
    <row r="156" spans="2:16" ht="11.25">
      <c r="B156" s="25" t="s">
        <v>58</v>
      </c>
      <c r="D156" s="26"/>
      <c r="E156" s="26"/>
      <c r="G156" s="27">
        <v>1</v>
      </c>
      <c r="H156" s="27">
        <v>1</v>
      </c>
      <c r="J156" s="28"/>
      <c r="K156" s="28"/>
      <c r="M156" s="9">
        <f>ROUND(D156*G156*J156,2)</f>
        <v>0</v>
      </c>
      <c r="N156" s="9">
        <f>ROUND(E156*H156*K156,2)</f>
        <v>0</v>
      </c>
      <c r="P156" s="9">
        <f>SUM(M156:N156)</f>
        <v>0</v>
      </c>
    </row>
    <row r="157" spans="2:16" ht="11.25">
      <c r="B157" s="25" t="s">
        <v>59</v>
      </c>
      <c r="D157" s="26"/>
      <c r="E157" s="29"/>
      <c r="G157" s="27">
        <v>1</v>
      </c>
      <c r="H157" s="29"/>
      <c r="J157" s="28"/>
      <c r="K157" s="30"/>
      <c r="M157" s="9">
        <f>ROUND(D157*G157*J157,2)</f>
        <v>0</v>
      </c>
      <c r="N157" s="30"/>
      <c r="P157" s="9">
        <f>M157</f>
        <v>0</v>
      </c>
    </row>
    <row r="158" spans="2:16" ht="11.25">
      <c r="B158" s="25" t="s">
        <v>60</v>
      </c>
      <c r="D158" s="29"/>
      <c r="E158" s="26"/>
      <c r="G158" s="29"/>
      <c r="H158" s="27">
        <v>1</v>
      </c>
      <c r="J158" s="30"/>
      <c r="K158" s="28"/>
      <c r="M158" s="30"/>
      <c r="N158" s="9">
        <f>ROUND(E158*H158*K158,2)</f>
        <v>0</v>
      </c>
      <c r="P158" s="9">
        <f>N158</f>
        <v>0</v>
      </c>
    </row>
    <row r="159" ht="5.25" customHeight="1"/>
    <row r="160" spans="2:16" ht="11.25">
      <c r="B160" s="22" t="s">
        <v>62</v>
      </c>
      <c r="D160" s="23">
        <f>SUM(D161:D162,D163:E164)</f>
        <v>0</v>
      </c>
      <c r="E160" s="23">
        <f>SUM(E161:E162,D163:E164)</f>
        <v>0</v>
      </c>
      <c r="M160" s="10">
        <f>SUM(M161:M163)</f>
        <v>0</v>
      </c>
      <c r="N160" s="10">
        <f>SUM(N161:N162,N164)</f>
        <v>0</v>
      </c>
      <c r="O160" s="24"/>
      <c r="P160" s="10">
        <f>SUM(P161:P164)</f>
        <v>0</v>
      </c>
    </row>
    <row r="161" spans="2:16" ht="11.25">
      <c r="B161" s="25" t="s">
        <v>57</v>
      </c>
      <c r="D161" s="26"/>
      <c r="E161" s="26"/>
      <c r="G161" s="27">
        <v>3</v>
      </c>
      <c r="H161" s="27">
        <v>5</v>
      </c>
      <c r="J161" s="28"/>
      <c r="K161" s="28"/>
      <c r="M161" s="9">
        <f>ROUND(D161*G161*J161,2)</f>
        <v>0</v>
      </c>
      <c r="N161" s="9">
        <f>ROUND(E161*H161*K161,2)</f>
        <v>0</v>
      </c>
      <c r="P161" s="9">
        <f>SUM(M161:N161)</f>
        <v>0</v>
      </c>
    </row>
    <row r="162" spans="2:16" ht="11.25">
      <c r="B162" s="25" t="s">
        <v>58</v>
      </c>
      <c r="D162" s="26"/>
      <c r="E162" s="26"/>
      <c r="G162" s="27">
        <v>1</v>
      </c>
      <c r="H162" s="27">
        <v>1</v>
      </c>
      <c r="J162" s="28"/>
      <c r="K162" s="28"/>
      <c r="M162" s="9">
        <f>ROUND(D162*G162*J162,2)</f>
        <v>0</v>
      </c>
      <c r="N162" s="9">
        <f>ROUND(E162*H162*K162,2)</f>
        <v>0</v>
      </c>
      <c r="P162" s="9">
        <f>SUM(M162:N162)</f>
        <v>0</v>
      </c>
    </row>
    <row r="163" spans="2:16" ht="11.25">
      <c r="B163" s="25" t="s">
        <v>59</v>
      </c>
      <c r="D163" s="26"/>
      <c r="E163" s="29"/>
      <c r="G163" s="27">
        <v>1</v>
      </c>
      <c r="H163" s="29"/>
      <c r="J163" s="28"/>
      <c r="K163" s="30"/>
      <c r="M163" s="9">
        <f>ROUND(D163*G163*J163,2)</f>
        <v>0</v>
      </c>
      <c r="N163" s="30"/>
      <c r="P163" s="9">
        <f>M163</f>
        <v>0</v>
      </c>
    </row>
    <row r="164" spans="2:16" ht="11.25">
      <c r="B164" s="25" t="s">
        <v>60</v>
      </c>
      <c r="D164" s="29"/>
      <c r="E164" s="26"/>
      <c r="G164" s="29"/>
      <c r="H164" s="27">
        <v>1</v>
      </c>
      <c r="J164" s="30"/>
      <c r="K164" s="28"/>
      <c r="M164" s="30"/>
      <c r="N164" s="9">
        <f>ROUND(E164*H164*K164,2)</f>
        <v>0</v>
      </c>
      <c r="P164" s="9">
        <f>N164</f>
        <v>0</v>
      </c>
    </row>
    <row r="165" ht="5.25" customHeight="1"/>
    <row r="166" spans="2:16" ht="11.25">
      <c r="B166" s="22" t="s">
        <v>63</v>
      </c>
      <c r="D166" s="23">
        <f>SUM(D167:D168,D169:E170)</f>
        <v>0</v>
      </c>
      <c r="E166" s="23">
        <f>SUM(E167:E168,D169:E170)</f>
        <v>0</v>
      </c>
      <c r="M166" s="10">
        <f>SUM(M167:M169)</f>
        <v>0</v>
      </c>
      <c r="N166" s="10">
        <f>SUM(N167:N168,N170)</f>
        <v>0</v>
      </c>
      <c r="O166" s="24"/>
      <c r="P166" s="10">
        <f>SUM(P167:P170)</f>
        <v>0</v>
      </c>
    </row>
    <row r="167" spans="2:16" ht="11.25">
      <c r="B167" s="25" t="s">
        <v>57</v>
      </c>
      <c r="D167" s="26"/>
      <c r="E167" s="26"/>
      <c r="G167" s="27">
        <v>3</v>
      </c>
      <c r="H167" s="27">
        <v>5</v>
      </c>
      <c r="J167" s="28"/>
      <c r="K167" s="28"/>
      <c r="M167" s="9">
        <f>ROUND(D167*G167*J167,2)</f>
        <v>0</v>
      </c>
      <c r="N167" s="9">
        <f>ROUND(E167*H167*K167,2)</f>
        <v>0</v>
      </c>
      <c r="P167" s="9">
        <f>SUM(M167:N167)</f>
        <v>0</v>
      </c>
    </row>
    <row r="168" spans="2:16" ht="11.25">
      <c r="B168" s="25" t="s">
        <v>58</v>
      </c>
      <c r="D168" s="26"/>
      <c r="E168" s="26"/>
      <c r="G168" s="27">
        <v>1</v>
      </c>
      <c r="H168" s="27">
        <v>1</v>
      </c>
      <c r="J168" s="28"/>
      <c r="K168" s="28"/>
      <c r="M168" s="9">
        <f>ROUND(D168*G168*J168,2)</f>
        <v>0</v>
      </c>
      <c r="N168" s="9">
        <f>ROUND(E168*H168*K168,2)</f>
        <v>0</v>
      </c>
      <c r="P168" s="9">
        <f>SUM(M168:N168)</f>
        <v>0</v>
      </c>
    </row>
    <row r="169" spans="2:16" ht="11.25">
      <c r="B169" s="25" t="s">
        <v>59</v>
      </c>
      <c r="D169" s="26"/>
      <c r="E169" s="29"/>
      <c r="G169" s="27">
        <v>1</v>
      </c>
      <c r="H169" s="29"/>
      <c r="J169" s="28"/>
      <c r="K169" s="30"/>
      <c r="M169" s="9">
        <f>ROUND(D169*G169*J169,2)</f>
        <v>0</v>
      </c>
      <c r="N169" s="30"/>
      <c r="P169" s="9">
        <f>M169</f>
        <v>0</v>
      </c>
    </row>
    <row r="170" spans="2:16" ht="11.25">
      <c r="B170" s="25" t="s">
        <v>60</v>
      </c>
      <c r="D170" s="29"/>
      <c r="E170" s="26"/>
      <c r="G170" s="29"/>
      <c r="H170" s="27">
        <v>1</v>
      </c>
      <c r="J170" s="30"/>
      <c r="K170" s="28"/>
      <c r="M170" s="30"/>
      <c r="N170" s="9">
        <f>ROUND(E170*H170*K170,2)</f>
        <v>0</v>
      </c>
      <c r="P170" s="9">
        <f>N170</f>
        <v>0</v>
      </c>
    </row>
    <row r="171" ht="5.25" customHeight="1"/>
    <row r="172" spans="2:16" ht="11.25">
      <c r="B172" s="22" t="s">
        <v>64</v>
      </c>
      <c r="D172" s="23">
        <f>SUM(D173:D174,D175:E176)</f>
        <v>0</v>
      </c>
      <c r="E172" s="23">
        <f>SUM(E173:E174,D175:E176)</f>
        <v>0</v>
      </c>
      <c r="M172" s="10">
        <f>SUM(M173:M175)</f>
        <v>0</v>
      </c>
      <c r="N172" s="10">
        <f>SUM(N173:N174,N176)</f>
        <v>0</v>
      </c>
      <c r="O172" s="24"/>
      <c r="P172" s="10">
        <f>SUM(P173:P176)</f>
        <v>0</v>
      </c>
    </row>
    <row r="173" spans="2:16" ht="11.25">
      <c r="B173" s="25" t="s">
        <v>57</v>
      </c>
      <c r="D173" s="26"/>
      <c r="E173" s="26"/>
      <c r="G173" s="27">
        <v>3</v>
      </c>
      <c r="H173" s="27">
        <v>5</v>
      </c>
      <c r="J173" s="28"/>
      <c r="K173" s="28"/>
      <c r="M173" s="9">
        <f>ROUND(D173*G173*J173,2)</f>
        <v>0</v>
      </c>
      <c r="N173" s="9">
        <f>ROUND(E173*H173*K173,2)</f>
        <v>0</v>
      </c>
      <c r="P173" s="9">
        <f>SUM(M173:N173)</f>
        <v>0</v>
      </c>
    </row>
    <row r="174" spans="2:16" ht="11.25">
      <c r="B174" s="25" t="s">
        <v>58</v>
      </c>
      <c r="D174" s="26"/>
      <c r="E174" s="26"/>
      <c r="G174" s="27">
        <v>1</v>
      </c>
      <c r="H174" s="27">
        <v>1</v>
      </c>
      <c r="J174" s="28"/>
      <c r="K174" s="28"/>
      <c r="M174" s="9">
        <f>ROUND(D174*G174*J174,2)</f>
        <v>0</v>
      </c>
      <c r="N174" s="9">
        <f>ROUND(E174*H174*K174,2)</f>
        <v>0</v>
      </c>
      <c r="P174" s="9">
        <f>SUM(M174:N174)</f>
        <v>0</v>
      </c>
    </row>
    <row r="175" spans="2:16" ht="11.25">
      <c r="B175" s="25" t="s">
        <v>59</v>
      </c>
      <c r="D175" s="26"/>
      <c r="E175" s="29"/>
      <c r="G175" s="27">
        <v>1</v>
      </c>
      <c r="H175" s="29"/>
      <c r="J175" s="28"/>
      <c r="K175" s="30"/>
      <c r="M175" s="9">
        <f>ROUND(D175*G175*J175,2)</f>
        <v>0</v>
      </c>
      <c r="N175" s="30"/>
      <c r="P175" s="9">
        <f>M175</f>
        <v>0</v>
      </c>
    </row>
    <row r="176" spans="2:16" ht="11.25">
      <c r="B176" s="25" t="s">
        <v>60</v>
      </c>
      <c r="D176" s="29"/>
      <c r="E176" s="26"/>
      <c r="G176" s="29"/>
      <c r="H176" s="27">
        <v>1</v>
      </c>
      <c r="J176" s="30"/>
      <c r="K176" s="28"/>
      <c r="M176" s="30"/>
      <c r="N176" s="9">
        <f>ROUND(E176*H176*K176,2)</f>
        <v>0</v>
      </c>
      <c r="P176" s="9">
        <f>N176</f>
        <v>0</v>
      </c>
    </row>
    <row r="177" ht="5.25" customHeight="1"/>
    <row r="178" spans="2:16" ht="11.25">
      <c r="B178" s="22" t="s">
        <v>65</v>
      </c>
      <c r="D178" s="23">
        <f>SUM(D179:D180,D181:E182)</f>
        <v>0</v>
      </c>
      <c r="E178" s="23">
        <f>SUM(E179:E180,D181:E182)</f>
        <v>0</v>
      </c>
      <c r="M178" s="10">
        <f>SUM(M179:M181)</f>
        <v>0</v>
      </c>
      <c r="N178" s="10">
        <f>SUM(N179:N180,N182)</f>
        <v>0</v>
      </c>
      <c r="O178" s="24"/>
      <c r="P178" s="10">
        <f>SUM(P179:P182)</f>
        <v>0</v>
      </c>
    </row>
    <row r="179" spans="2:16" ht="11.25">
      <c r="B179" s="25" t="s">
        <v>57</v>
      </c>
      <c r="D179" s="26"/>
      <c r="E179" s="26"/>
      <c r="G179" s="27">
        <v>3</v>
      </c>
      <c r="H179" s="27">
        <v>5</v>
      </c>
      <c r="J179" s="28"/>
      <c r="K179" s="28"/>
      <c r="M179" s="9">
        <f>ROUND(D179*G179*J179,2)</f>
        <v>0</v>
      </c>
      <c r="N179" s="9">
        <f>ROUND(E179*H179*K179,2)</f>
        <v>0</v>
      </c>
      <c r="P179" s="9">
        <f>SUM(M179:N179)</f>
        <v>0</v>
      </c>
    </row>
    <row r="180" spans="2:16" ht="11.25">
      <c r="B180" s="25" t="s">
        <v>58</v>
      </c>
      <c r="D180" s="26"/>
      <c r="E180" s="26"/>
      <c r="G180" s="27">
        <v>1</v>
      </c>
      <c r="H180" s="27">
        <v>1</v>
      </c>
      <c r="J180" s="28"/>
      <c r="K180" s="28"/>
      <c r="M180" s="9">
        <f>ROUND(D180*G180*J180,2)</f>
        <v>0</v>
      </c>
      <c r="N180" s="9">
        <f>ROUND(E180*H180*K180,2)</f>
        <v>0</v>
      </c>
      <c r="P180" s="9">
        <f>SUM(M180:N180)</f>
        <v>0</v>
      </c>
    </row>
    <row r="181" spans="2:16" ht="11.25">
      <c r="B181" s="25" t="s">
        <v>59</v>
      </c>
      <c r="D181" s="26"/>
      <c r="E181" s="29"/>
      <c r="G181" s="27">
        <v>1</v>
      </c>
      <c r="H181" s="29"/>
      <c r="J181" s="28"/>
      <c r="K181" s="30"/>
      <c r="M181" s="9">
        <f>ROUND(D181*G181*J181,2)</f>
        <v>0</v>
      </c>
      <c r="N181" s="30"/>
      <c r="P181" s="9">
        <f>M181</f>
        <v>0</v>
      </c>
    </row>
    <row r="182" spans="2:16" ht="11.25">
      <c r="B182" s="25" t="s">
        <v>60</v>
      </c>
      <c r="D182" s="29"/>
      <c r="E182" s="26"/>
      <c r="G182" s="29"/>
      <c r="H182" s="27">
        <v>1</v>
      </c>
      <c r="J182" s="30"/>
      <c r="K182" s="28"/>
      <c r="M182" s="30"/>
      <c r="N182" s="9">
        <f>ROUND(E182*H182*K182,2)</f>
        <v>0</v>
      </c>
      <c r="P182" s="9">
        <f>N182</f>
        <v>0</v>
      </c>
    </row>
    <row r="183" ht="5.25" customHeight="1"/>
    <row r="184" spans="2:16" ht="11.25">
      <c r="B184" s="22" t="s">
        <v>66</v>
      </c>
      <c r="M184" s="10">
        <f>SUM(M185:M188)</f>
        <v>0</v>
      </c>
      <c r="N184" s="10">
        <f>SUM(N185:N188)</f>
        <v>0</v>
      </c>
      <c r="O184" s="24"/>
      <c r="P184" s="10">
        <f>SUM(P185:P188)</f>
        <v>0</v>
      </c>
    </row>
    <row r="185" spans="2:16" ht="11.25">
      <c r="B185" s="31"/>
      <c r="D185" s="26"/>
      <c r="E185" s="26"/>
      <c r="G185" s="27">
        <v>1</v>
      </c>
      <c r="H185" s="27">
        <v>1</v>
      </c>
      <c r="J185" s="28"/>
      <c r="K185" s="28"/>
      <c r="M185" s="9">
        <f aca="true" t="shared" si="3" ref="M185:N188">ROUND(D185*G185*J185,2)</f>
        <v>0</v>
      </c>
      <c r="N185" s="9">
        <f t="shared" si="3"/>
        <v>0</v>
      </c>
      <c r="P185" s="9">
        <f>SUM(M185:N185)</f>
        <v>0</v>
      </c>
    </row>
    <row r="186" spans="2:16" ht="11.25">
      <c r="B186" s="31"/>
      <c r="D186" s="26"/>
      <c r="E186" s="26"/>
      <c r="G186" s="27">
        <v>1</v>
      </c>
      <c r="H186" s="27">
        <v>1</v>
      </c>
      <c r="J186" s="28"/>
      <c r="K186" s="28"/>
      <c r="M186" s="9">
        <f t="shared" si="3"/>
        <v>0</v>
      </c>
      <c r="N186" s="9">
        <f t="shared" si="3"/>
        <v>0</v>
      </c>
      <c r="P186" s="9">
        <f>SUM(M186:N186)</f>
        <v>0</v>
      </c>
    </row>
    <row r="187" spans="2:16" ht="11.25">
      <c r="B187" s="31"/>
      <c r="D187" s="26"/>
      <c r="E187" s="26"/>
      <c r="G187" s="27">
        <v>1</v>
      </c>
      <c r="H187" s="27">
        <v>1</v>
      </c>
      <c r="J187" s="28"/>
      <c r="K187" s="28"/>
      <c r="M187" s="9">
        <f t="shared" si="3"/>
        <v>0</v>
      </c>
      <c r="N187" s="9">
        <f t="shared" si="3"/>
        <v>0</v>
      </c>
      <c r="P187" s="9">
        <f>SUM(M187:N187)</f>
        <v>0</v>
      </c>
    </row>
    <row r="188" spans="2:16" ht="11.25">
      <c r="B188" s="31"/>
      <c r="D188" s="26"/>
      <c r="E188" s="26"/>
      <c r="G188" s="27">
        <v>1</v>
      </c>
      <c r="H188" s="27">
        <v>1</v>
      </c>
      <c r="J188" s="28"/>
      <c r="K188" s="28"/>
      <c r="M188" s="9">
        <f t="shared" si="3"/>
        <v>0</v>
      </c>
      <c r="N188" s="9">
        <f t="shared" si="3"/>
        <v>0</v>
      </c>
      <c r="P188" s="9">
        <f>SUM(M188:N188)</f>
        <v>0</v>
      </c>
    </row>
    <row r="189" ht="5.25" customHeight="1"/>
    <row r="190" spans="2:16" ht="19.5" customHeight="1">
      <c r="B190" s="22" t="s">
        <v>27</v>
      </c>
      <c r="D190" s="23">
        <f>SUM(D148,D154,D160,D166,D172,D178)</f>
        <v>0</v>
      </c>
      <c r="E190" s="23">
        <f>SUM(E148,E154,E160,E166,E172,E178)</f>
        <v>0</v>
      </c>
      <c r="M190" s="10">
        <f>SUM(M148,M154,M160,M166,M172,M178,M184)</f>
        <v>0</v>
      </c>
      <c r="N190" s="10">
        <f>SUM(N148,N154,N160,N166,N172,N178,N184)</f>
        <v>0</v>
      </c>
      <c r="P190" s="10">
        <f>SUM(P148,P154,P160,P166,P172,P178,P184)</f>
        <v>0</v>
      </c>
    </row>
    <row r="191" ht="5.25" customHeight="1"/>
    <row r="192" spans="2:16" ht="19.5" customHeight="1">
      <c r="B192" s="22" t="s">
        <v>67</v>
      </c>
      <c r="D192" s="23">
        <f>SUM(D51,D97,D144,D190)</f>
        <v>0</v>
      </c>
      <c r="E192" s="23">
        <f>SUM(E51,E97,E144,E190)</f>
        <v>0</v>
      </c>
      <c r="M192" s="10">
        <f>SUM(M51,M97,M144,M190)</f>
        <v>0</v>
      </c>
      <c r="N192" s="10">
        <f>SUM(N51,N97,N144,N190)</f>
        <v>0</v>
      </c>
      <c r="P192" s="10">
        <f>SUM(P51,P97,P144,P190)</f>
        <v>0</v>
      </c>
    </row>
    <row r="193" ht="5.25" customHeight="1"/>
    <row r="196" ht="11.25">
      <c r="P196" s="32"/>
    </row>
  </sheetData>
  <sheetProtection password="CBDF" sheet="1"/>
  <mergeCells count="11">
    <mergeCell ref="B2:P2"/>
    <mergeCell ref="D4:E4"/>
    <mergeCell ref="G4:H4"/>
    <mergeCell ref="J4:K4"/>
    <mergeCell ref="M4:N4"/>
    <mergeCell ref="D7:P7"/>
    <mergeCell ref="P4:P5"/>
    <mergeCell ref="B4:B5"/>
    <mergeCell ref="D146:P146"/>
    <mergeCell ref="D99:P99"/>
    <mergeCell ref="D53:P53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46"/>
  <sheetViews>
    <sheetView view="pageBreakPreview" zoomScaleSheetLayoutView="100" zoomScalePageLayoutView="0" workbookViewId="0" topLeftCell="A1">
      <selection activeCell="H13" sqref="H13"/>
    </sheetView>
  </sheetViews>
  <sheetFormatPr defaultColWidth="8.796875" defaultRowHeight="14.25"/>
  <cols>
    <col min="1" max="1" width="0.8984375" style="1" customWidth="1"/>
    <col min="2" max="2" width="22.3984375" style="1" customWidth="1"/>
    <col min="3" max="3" width="0.8984375" style="1" customWidth="1"/>
    <col min="4" max="4" width="9" style="1" customWidth="1"/>
    <col min="5" max="5" width="0.8984375" style="1" customWidth="1"/>
    <col min="6" max="6" width="8.8984375" style="1" customWidth="1"/>
    <col min="7" max="7" width="0.8984375" style="1" customWidth="1"/>
    <col min="8" max="8" width="9" style="1" customWidth="1"/>
    <col min="9" max="9" width="0.8984375" style="1" customWidth="1"/>
    <col min="10" max="10" width="12.69921875" style="1" customWidth="1"/>
    <col min="11" max="11" width="0.8984375" style="1" customWidth="1"/>
    <col min="12" max="14" width="9" style="1" hidden="1" customWidth="1"/>
    <col min="15" max="15" width="0.8984375" style="1" hidden="1" customWidth="1"/>
    <col min="16" max="16" width="13" style="1" customWidth="1"/>
    <col min="17" max="17" width="0.8984375" style="1" customWidth="1"/>
    <col min="18" max="18" width="26.69921875" style="1" customWidth="1"/>
    <col min="19" max="19" width="0.8984375" style="1" customWidth="1"/>
    <col min="20" max="16384" width="9" style="1" customWidth="1"/>
  </cols>
  <sheetData>
    <row r="1" ht="5.25" customHeight="1"/>
    <row r="2" spans="2:18" ht="15" customHeight="1">
      <c r="B2" s="99" t="s">
        <v>68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ht="5.25" customHeight="1"/>
    <row r="4" spans="2:18" ht="15" customHeight="1">
      <c r="B4" s="99" t="s">
        <v>69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ht="5.25" customHeight="1"/>
    <row r="6" spans="2:18" ht="15" customHeight="1">
      <c r="B6" s="99" t="s">
        <v>18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ht="5.25" customHeight="1"/>
    <row r="8" spans="2:18" ht="15" customHeight="1">
      <c r="B8" s="99" t="s">
        <v>19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</row>
    <row r="9" ht="5.25" customHeight="1"/>
    <row r="10" spans="2:18" ht="22.5" customHeight="1">
      <c r="B10" s="101" t="s">
        <v>70</v>
      </c>
      <c r="C10" s="3"/>
      <c r="D10" s="57" t="s">
        <v>109</v>
      </c>
      <c r="E10" s="3"/>
      <c r="F10" s="101" t="s">
        <v>72</v>
      </c>
      <c r="G10" s="3"/>
      <c r="H10" s="101" t="s">
        <v>73</v>
      </c>
      <c r="I10" s="3"/>
      <c r="J10" s="101" t="s">
        <v>74</v>
      </c>
      <c r="K10" s="3"/>
      <c r="L10" s="7" t="s">
        <v>79</v>
      </c>
      <c r="M10" s="7" t="s">
        <v>75</v>
      </c>
      <c r="N10" s="7" t="s">
        <v>76</v>
      </c>
      <c r="O10" s="3"/>
      <c r="P10" s="97" t="s">
        <v>77</v>
      </c>
      <c r="Q10" s="3"/>
      <c r="R10" s="97" t="s">
        <v>78</v>
      </c>
    </row>
    <row r="11" spans="2:18" ht="22.5" customHeight="1">
      <c r="B11" s="102"/>
      <c r="C11" s="3"/>
      <c r="D11" s="58" t="s">
        <v>88</v>
      </c>
      <c r="E11" s="3"/>
      <c r="F11" s="102"/>
      <c r="G11" s="3"/>
      <c r="H11" s="102"/>
      <c r="I11" s="3"/>
      <c r="J11" s="102"/>
      <c r="K11" s="3"/>
      <c r="L11" s="43">
        <f>STATYSTYKI!$D$5</f>
        <v>0.13</v>
      </c>
      <c r="M11" s="43">
        <f>STATYSTYKI!$D$6</f>
        <v>0.085</v>
      </c>
      <c r="N11" s="43">
        <f>STATYSTYKI!$D$7</f>
        <v>0.1964</v>
      </c>
      <c r="O11" s="3"/>
      <c r="P11" s="97"/>
      <c r="Q11" s="3"/>
      <c r="R11" s="97"/>
    </row>
    <row r="12" ht="5.25" customHeight="1"/>
    <row r="13" spans="2:18" ht="11.25">
      <c r="B13" s="5" t="s">
        <v>121</v>
      </c>
      <c r="D13" s="5"/>
      <c r="F13" s="38"/>
      <c r="G13" s="2"/>
      <c r="H13" s="39"/>
      <c r="J13" s="41">
        <f>ROUND(F13*H13,2)</f>
        <v>0</v>
      </c>
      <c r="K13" s="42"/>
      <c r="L13" s="41">
        <f>ROUND(J13*$L$11,2)</f>
        <v>0</v>
      </c>
      <c r="M13" s="41">
        <f>ROUND(J13*$M$11,2)</f>
        <v>0</v>
      </c>
      <c r="N13" s="41">
        <f>ROUND(SUM(J13,L13:M13)*$N$11,2)</f>
        <v>0</v>
      </c>
      <c r="O13" s="42"/>
      <c r="P13" s="41">
        <f aca="true" t="shared" si="0" ref="P13:P29">SUM(J13,L13:N13)</f>
        <v>0</v>
      </c>
      <c r="R13" s="40"/>
    </row>
    <row r="14" spans="2:18" ht="11.25">
      <c r="B14" s="5" t="s">
        <v>85</v>
      </c>
      <c r="D14" s="5"/>
      <c r="F14" s="38"/>
      <c r="G14" s="2"/>
      <c r="H14" s="39"/>
      <c r="J14" s="41">
        <f>ROUND(F14*H14,2)</f>
        <v>0</v>
      </c>
      <c r="K14" s="42"/>
      <c r="L14" s="41">
        <f>ROUND(J14*$L$11,2)</f>
        <v>0</v>
      </c>
      <c r="M14" s="41">
        <f>ROUND(J14*$M$11,2)</f>
        <v>0</v>
      </c>
      <c r="N14" s="41">
        <f>ROUND(SUM(J14,L14:M14)*$N$11,2)</f>
        <v>0</v>
      </c>
      <c r="O14" s="42"/>
      <c r="P14" s="41">
        <f t="shared" si="0"/>
        <v>0</v>
      </c>
      <c r="R14" s="40"/>
    </row>
    <row r="15" spans="2:18" ht="11.25">
      <c r="B15" s="5" t="s">
        <v>120</v>
      </c>
      <c r="D15" s="5" t="s">
        <v>110</v>
      </c>
      <c r="F15" s="38"/>
      <c r="G15" s="2"/>
      <c r="H15" s="39"/>
      <c r="J15" s="41">
        <f>ROUND(F15*H15,2)</f>
        <v>0</v>
      </c>
      <c r="K15" s="42"/>
      <c r="L15" s="41">
        <f>ROUND(J15*$L$11,2)</f>
        <v>0</v>
      </c>
      <c r="M15" s="41">
        <f>ROUND(J15*$M$11,2)</f>
        <v>0</v>
      </c>
      <c r="N15" s="41">
        <f>ROUND(SUM(J15,L15:M15)*$N$11,2)</f>
        <v>0</v>
      </c>
      <c r="O15" s="42"/>
      <c r="P15" s="41">
        <f t="shared" si="0"/>
        <v>0</v>
      </c>
      <c r="R15" s="40"/>
    </row>
    <row r="16" spans="2:18" ht="11.25">
      <c r="B16" s="5" t="s">
        <v>120</v>
      </c>
      <c r="D16" s="5" t="s">
        <v>111</v>
      </c>
      <c r="F16" s="38"/>
      <c r="G16" s="2"/>
      <c r="H16" s="39"/>
      <c r="J16" s="41">
        <f aca="true" t="shared" si="1" ref="J16:J25">ROUND(F16*H16,2)</f>
        <v>0</v>
      </c>
      <c r="K16" s="42"/>
      <c r="L16" s="41">
        <f aca="true" t="shared" si="2" ref="L16:L25">ROUND(J16*$L$11,2)</f>
        <v>0</v>
      </c>
      <c r="M16" s="41">
        <f aca="true" t="shared" si="3" ref="M16:M25">ROUND(J16*$M$11,2)</f>
        <v>0</v>
      </c>
      <c r="N16" s="41">
        <f aca="true" t="shared" si="4" ref="N16:N25">ROUND(SUM(J16,L16:M16)*$N$11,2)</f>
        <v>0</v>
      </c>
      <c r="O16" s="42"/>
      <c r="P16" s="41">
        <f t="shared" si="0"/>
        <v>0</v>
      </c>
      <c r="R16" s="40"/>
    </row>
    <row r="17" spans="2:18" ht="11.25">
      <c r="B17" s="5" t="s">
        <v>112</v>
      </c>
      <c r="D17" s="5" t="s">
        <v>110</v>
      </c>
      <c r="F17" s="38"/>
      <c r="G17" s="2"/>
      <c r="H17" s="39"/>
      <c r="J17" s="41">
        <f t="shared" si="1"/>
        <v>0</v>
      </c>
      <c r="K17" s="42"/>
      <c r="L17" s="41">
        <f t="shared" si="2"/>
        <v>0</v>
      </c>
      <c r="M17" s="41">
        <f t="shared" si="3"/>
        <v>0</v>
      </c>
      <c r="N17" s="41">
        <f t="shared" si="4"/>
        <v>0</v>
      </c>
      <c r="O17" s="42"/>
      <c r="P17" s="41">
        <f t="shared" si="0"/>
        <v>0</v>
      </c>
      <c r="R17" s="40"/>
    </row>
    <row r="18" spans="2:18" ht="11.25">
      <c r="B18" s="5" t="s">
        <v>113</v>
      </c>
      <c r="D18" s="5" t="s">
        <v>110</v>
      </c>
      <c r="F18" s="38"/>
      <c r="G18" s="2"/>
      <c r="H18" s="39"/>
      <c r="J18" s="41">
        <f t="shared" si="1"/>
        <v>0</v>
      </c>
      <c r="K18" s="42"/>
      <c r="L18" s="41">
        <f t="shared" si="2"/>
        <v>0</v>
      </c>
      <c r="M18" s="41">
        <f t="shared" si="3"/>
        <v>0</v>
      </c>
      <c r="N18" s="41">
        <f t="shared" si="4"/>
        <v>0</v>
      </c>
      <c r="O18" s="42"/>
      <c r="P18" s="41">
        <f t="shared" si="0"/>
        <v>0</v>
      </c>
      <c r="R18" s="40"/>
    </row>
    <row r="19" spans="2:18" ht="11.25">
      <c r="B19" s="5" t="s">
        <v>113</v>
      </c>
      <c r="D19" s="5" t="s">
        <v>111</v>
      </c>
      <c r="F19" s="38"/>
      <c r="G19" s="2"/>
      <c r="H19" s="39"/>
      <c r="J19" s="41">
        <f t="shared" si="1"/>
        <v>0</v>
      </c>
      <c r="K19" s="42"/>
      <c r="L19" s="41">
        <f t="shared" si="2"/>
        <v>0</v>
      </c>
      <c r="M19" s="41">
        <f t="shared" si="3"/>
        <v>0</v>
      </c>
      <c r="N19" s="41">
        <f t="shared" si="4"/>
        <v>0</v>
      </c>
      <c r="O19" s="42"/>
      <c r="P19" s="41">
        <f t="shared" si="0"/>
        <v>0</v>
      </c>
      <c r="R19" s="40" t="s">
        <v>140</v>
      </c>
    </row>
    <row r="20" spans="2:18" ht="11.25">
      <c r="B20" s="5" t="s">
        <v>119</v>
      </c>
      <c r="D20" s="5" t="s">
        <v>111</v>
      </c>
      <c r="F20" s="38"/>
      <c r="G20" s="2"/>
      <c r="H20" s="39"/>
      <c r="J20" s="41">
        <f t="shared" si="1"/>
        <v>0</v>
      </c>
      <c r="K20" s="42"/>
      <c r="L20" s="41">
        <f t="shared" si="2"/>
        <v>0</v>
      </c>
      <c r="M20" s="41">
        <f t="shared" si="3"/>
        <v>0</v>
      </c>
      <c r="N20" s="41">
        <f t="shared" si="4"/>
        <v>0</v>
      </c>
      <c r="O20" s="42"/>
      <c r="P20" s="41">
        <f t="shared" si="0"/>
        <v>0</v>
      </c>
      <c r="R20" s="40" t="s">
        <v>140</v>
      </c>
    </row>
    <row r="21" spans="2:18" ht="11.25">
      <c r="B21" s="5" t="s">
        <v>115</v>
      </c>
      <c r="D21" s="5" t="s">
        <v>111</v>
      </c>
      <c r="F21" s="38"/>
      <c r="G21" s="2"/>
      <c r="H21" s="39"/>
      <c r="J21" s="41">
        <f t="shared" si="1"/>
        <v>0</v>
      </c>
      <c r="K21" s="42"/>
      <c r="L21" s="41">
        <f t="shared" si="2"/>
        <v>0</v>
      </c>
      <c r="M21" s="41">
        <f t="shared" si="3"/>
        <v>0</v>
      </c>
      <c r="N21" s="41">
        <f t="shared" si="4"/>
        <v>0</v>
      </c>
      <c r="O21" s="42"/>
      <c r="P21" s="41">
        <f t="shared" si="0"/>
        <v>0</v>
      </c>
      <c r="R21" s="40" t="s">
        <v>140</v>
      </c>
    </row>
    <row r="22" spans="2:18" ht="11.25">
      <c r="B22" s="5" t="s">
        <v>119</v>
      </c>
      <c r="D22" s="5" t="s">
        <v>114</v>
      </c>
      <c r="F22" s="38"/>
      <c r="G22" s="2"/>
      <c r="H22" s="39"/>
      <c r="J22" s="41">
        <f t="shared" si="1"/>
        <v>0</v>
      </c>
      <c r="K22" s="42"/>
      <c r="L22" s="41">
        <f t="shared" si="2"/>
        <v>0</v>
      </c>
      <c r="M22" s="41">
        <f t="shared" si="3"/>
        <v>0</v>
      </c>
      <c r="N22" s="41">
        <f t="shared" si="4"/>
        <v>0</v>
      </c>
      <c r="O22" s="42"/>
      <c r="P22" s="41">
        <f t="shared" si="0"/>
        <v>0</v>
      </c>
      <c r="R22" s="40" t="s">
        <v>141</v>
      </c>
    </row>
    <row r="23" spans="2:18" ht="11.25">
      <c r="B23" s="5" t="s">
        <v>115</v>
      </c>
      <c r="D23" s="5" t="s">
        <v>114</v>
      </c>
      <c r="F23" s="38"/>
      <c r="G23" s="2"/>
      <c r="H23" s="39"/>
      <c r="J23" s="41">
        <f t="shared" si="1"/>
        <v>0</v>
      </c>
      <c r="K23" s="42"/>
      <c r="L23" s="41">
        <f t="shared" si="2"/>
        <v>0</v>
      </c>
      <c r="M23" s="41">
        <f t="shared" si="3"/>
        <v>0</v>
      </c>
      <c r="N23" s="41">
        <f t="shared" si="4"/>
        <v>0</v>
      </c>
      <c r="O23" s="42"/>
      <c r="P23" s="41">
        <f t="shared" si="0"/>
        <v>0</v>
      </c>
      <c r="R23" s="40" t="s">
        <v>141</v>
      </c>
    </row>
    <row r="24" spans="2:18" ht="11.25">
      <c r="B24" s="5" t="s">
        <v>116</v>
      </c>
      <c r="D24" s="5" t="s">
        <v>114</v>
      </c>
      <c r="F24" s="38"/>
      <c r="G24" s="2"/>
      <c r="H24" s="39"/>
      <c r="J24" s="41">
        <f t="shared" si="1"/>
        <v>0</v>
      </c>
      <c r="K24" s="42"/>
      <c r="L24" s="41">
        <f t="shared" si="2"/>
        <v>0</v>
      </c>
      <c r="M24" s="41">
        <f t="shared" si="3"/>
        <v>0</v>
      </c>
      <c r="N24" s="41">
        <f t="shared" si="4"/>
        <v>0</v>
      </c>
      <c r="O24" s="42"/>
      <c r="P24" s="41">
        <f t="shared" si="0"/>
        <v>0</v>
      </c>
      <c r="R24" s="40" t="s">
        <v>141</v>
      </c>
    </row>
    <row r="25" spans="2:18" ht="11.25">
      <c r="B25" s="5" t="s">
        <v>117</v>
      </c>
      <c r="D25" s="5" t="s">
        <v>114</v>
      </c>
      <c r="F25" s="38"/>
      <c r="G25" s="2"/>
      <c r="H25" s="39"/>
      <c r="J25" s="41">
        <f t="shared" si="1"/>
        <v>0</v>
      </c>
      <c r="K25" s="42"/>
      <c r="L25" s="41">
        <f t="shared" si="2"/>
        <v>0</v>
      </c>
      <c r="M25" s="41">
        <f t="shared" si="3"/>
        <v>0</v>
      </c>
      <c r="N25" s="41">
        <f t="shared" si="4"/>
        <v>0</v>
      </c>
      <c r="O25" s="42"/>
      <c r="P25" s="41">
        <f t="shared" si="0"/>
        <v>0</v>
      </c>
      <c r="R25" s="40" t="s">
        <v>141</v>
      </c>
    </row>
    <row r="26" spans="2:18" ht="11.25">
      <c r="B26" s="5" t="s">
        <v>118</v>
      </c>
      <c r="D26" s="5" t="s">
        <v>114</v>
      </c>
      <c r="F26" s="38"/>
      <c r="G26" s="2"/>
      <c r="H26" s="39"/>
      <c r="J26" s="41">
        <f>ROUND(F26*H26,2)</f>
        <v>0</v>
      </c>
      <c r="K26" s="42"/>
      <c r="L26" s="41">
        <f>ROUND(J26*$L$11,2)</f>
        <v>0</v>
      </c>
      <c r="M26" s="41">
        <f>ROUND(J26*$M$11,2)</f>
        <v>0</v>
      </c>
      <c r="N26" s="41">
        <f>ROUND(SUM(J26,L26:M26)*$N$11,2)</f>
        <v>0</v>
      </c>
      <c r="O26" s="42"/>
      <c r="P26" s="41">
        <f t="shared" si="0"/>
        <v>0</v>
      </c>
      <c r="R26" s="40" t="s">
        <v>141</v>
      </c>
    </row>
    <row r="27" spans="2:18" ht="11.25">
      <c r="B27" s="38"/>
      <c r="D27" s="38"/>
      <c r="F27" s="38"/>
      <c r="G27" s="2"/>
      <c r="H27" s="39"/>
      <c r="J27" s="41">
        <f>ROUND(F27*H27,2)</f>
        <v>0</v>
      </c>
      <c r="K27" s="42"/>
      <c r="L27" s="41">
        <f>ROUND(J27*$L$11,2)</f>
        <v>0</v>
      </c>
      <c r="M27" s="41">
        <f>ROUND(J27*$M$11,2)</f>
        <v>0</v>
      </c>
      <c r="N27" s="41">
        <f>ROUND(SUM(J27,L27:M27)*$N$11,2)</f>
        <v>0</v>
      </c>
      <c r="O27" s="42"/>
      <c r="P27" s="41">
        <f t="shared" si="0"/>
        <v>0</v>
      </c>
      <c r="R27" s="40"/>
    </row>
    <row r="28" spans="2:18" ht="11.25">
      <c r="B28" s="38"/>
      <c r="D28" s="38"/>
      <c r="F28" s="38"/>
      <c r="G28" s="2"/>
      <c r="H28" s="39"/>
      <c r="J28" s="41">
        <f>ROUND(F28*H28,2)</f>
        <v>0</v>
      </c>
      <c r="K28" s="42"/>
      <c r="L28" s="41">
        <f>ROUND(J28*$L$11,2)</f>
        <v>0</v>
      </c>
      <c r="M28" s="41">
        <f>ROUND(J28*$M$11,2)</f>
        <v>0</v>
      </c>
      <c r="N28" s="41">
        <f>ROUND(SUM(J28,L28:M28)*$N$11,2)</f>
        <v>0</v>
      </c>
      <c r="O28" s="42"/>
      <c r="P28" s="41">
        <f t="shared" si="0"/>
        <v>0</v>
      </c>
      <c r="R28" s="40"/>
    </row>
    <row r="29" spans="2:18" ht="11.25">
      <c r="B29" s="38"/>
      <c r="D29" s="38"/>
      <c r="F29" s="38"/>
      <c r="G29" s="2"/>
      <c r="H29" s="39"/>
      <c r="J29" s="41">
        <f>ROUND(F29*H29,2)</f>
        <v>0</v>
      </c>
      <c r="K29" s="42"/>
      <c r="L29" s="41">
        <f>ROUND(J29*$L$11,2)</f>
        <v>0</v>
      </c>
      <c r="M29" s="41">
        <f>ROUND(J29*$M$11,2)</f>
        <v>0</v>
      </c>
      <c r="N29" s="41">
        <f>ROUND(SUM(J29,L29:M29)*$N$11,2)</f>
        <v>0</v>
      </c>
      <c r="O29" s="42"/>
      <c r="P29" s="41">
        <f t="shared" si="0"/>
        <v>0</v>
      </c>
      <c r="R29" s="40"/>
    </row>
    <row r="30" ht="5.25" customHeight="1"/>
    <row r="31" spans="2:18" ht="11.25">
      <c r="B31" s="44" t="s">
        <v>86</v>
      </c>
      <c r="C31" s="45"/>
      <c r="D31" s="48" t="s">
        <v>87</v>
      </c>
      <c r="E31" s="45"/>
      <c r="F31" s="46">
        <f>SUM(F13:F29)</f>
        <v>0</v>
      </c>
      <c r="G31" s="47"/>
      <c r="H31" s="48" t="s">
        <v>87</v>
      </c>
      <c r="I31" s="45"/>
      <c r="J31" s="49">
        <f>SUM(J13:J29)</f>
        <v>0</v>
      </c>
      <c r="K31" s="45"/>
      <c r="L31" s="49">
        <f>SUM(L13:L29)</f>
        <v>0</v>
      </c>
      <c r="M31" s="49">
        <f>SUM(M13:M29)</f>
        <v>0</v>
      </c>
      <c r="N31" s="49">
        <f>SUM(N13:N29)</f>
        <v>0</v>
      </c>
      <c r="O31" s="45"/>
      <c r="P31" s="49">
        <f>SUM(P13:P29)</f>
        <v>0</v>
      </c>
      <c r="Q31" s="45"/>
      <c r="R31" s="50" t="s">
        <v>87</v>
      </c>
    </row>
    <row r="32" ht="5.25" customHeight="1"/>
    <row r="33" spans="2:18" ht="11.25">
      <c r="B33" s="5" t="s">
        <v>121</v>
      </c>
      <c r="D33" s="5"/>
      <c r="F33" s="38"/>
      <c r="G33" s="2"/>
      <c r="H33" s="39"/>
      <c r="J33" s="41">
        <f>ROUND(F33*H33,2)</f>
        <v>0</v>
      </c>
      <c r="K33" s="42"/>
      <c r="L33" s="41">
        <f>ROUND(J33*$L$11,2)</f>
        <v>0</v>
      </c>
      <c r="M33" s="41">
        <f>ROUND(J33*$M$11,2)</f>
        <v>0</v>
      </c>
      <c r="N33" s="41">
        <f>ROUND(SUM(J33,L33:M33)*$N$11,2)</f>
        <v>0</v>
      </c>
      <c r="O33" s="42"/>
      <c r="P33" s="41">
        <f aca="true" t="shared" si="5" ref="P33:P49">SUM(J33,L33:N33)</f>
        <v>0</v>
      </c>
      <c r="R33" s="40"/>
    </row>
    <row r="34" spans="2:18" ht="11.25">
      <c r="B34" s="5" t="s">
        <v>85</v>
      </c>
      <c r="D34" s="5"/>
      <c r="F34" s="38"/>
      <c r="G34" s="2"/>
      <c r="H34" s="39"/>
      <c r="J34" s="41">
        <f aca="true" t="shared" si="6" ref="J34:J46">ROUND(F34*H34,2)</f>
        <v>0</v>
      </c>
      <c r="K34" s="42"/>
      <c r="L34" s="41">
        <f aca="true" t="shared" si="7" ref="L34:L46">ROUND(J34*$L$11,2)</f>
        <v>0</v>
      </c>
      <c r="M34" s="41">
        <f aca="true" t="shared" si="8" ref="M34:M46">ROUND(J34*$M$11,2)</f>
        <v>0</v>
      </c>
      <c r="N34" s="41">
        <f aca="true" t="shared" si="9" ref="N34:N46">ROUND(SUM(J34,L34:M34)*$N$11,2)</f>
        <v>0</v>
      </c>
      <c r="O34" s="42"/>
      <c r="P34" s="41">
        <f t="shared" si="5"/>
        <v>0</v>
      </c>
      <c r="R34" s="40"/>
    </row>
    <row r="35" spans="2:18" ht="11.25">
      <c r="B35" s="5" t="s">
        <v>120</v>
      </c>
      <c r="D35" s="5" t="s">
        <v>110</v>
      </c>
      <c r="F35" s="38"/>
      <c r="G35" s="2"/>
      <c r="H35" s="39"/>
      <c r="J35" s="41">
        <f t="shared" si="6"/>
        <v>0</v>
      </c>
      <c r="K35" s="42"/>
      <c r="L35" s="41">
        <f t="shared" si="7"/>
        <v>0</v>
      </c>
      <c r="M35" s="41">
        <f t="shared" si="8"/>
        <v>0</v>
      </c>
      <c r="N35" s="41">
        <f t="shared" si="9"/>
        <v>0</v>
      </c>
      <c r="O35" s="42"/>
      <c r="P35" s="41">
        <f t="shared" si="5"/>
        <v>0</v>
      </c>
      <c r="R35" s="40"/>
    </row>
    <row r="36" spans="2:18" ht="11.25">
      <c r="B36" s="5" t="s">
        <v>120</v>
      </c>
      <c r="D36" s="5" t="s">
        <v>111</v>
      </c>
      <c r="F36" s="38"/>
      <c r="G36" s="2"/>
      <c r="H36" s="39"/>
      <c r="J36" s="41">
        <f t="shared" si="6"/>
        <v>0</v>
      </c>
      <c r="K36" s="42"/>
      <c r="L36" s="41">
        <f t="shared" si="7"/>
        <v>0</v>
      </c>
      <c r="M36" s="41">
        <f t="shared" si="8"/>
        <v>0</v>
      </c>
      <c r="N36" s="41">
        <f t="shared" si="9"/>
        <v>0</v>
      </c>
      <c r="O36" s="42"/>
      <c r="P36" s="41">
        <f t="shared" si="5"/>
        <v>0</v>
      </c>
      <c r="R36" s="40"/>
    </row>
    <row r="37" spans="2:18" ht="11.25">
      <c r="B37" s="5" t="s">
        <v>112</v>
      </c>
      <c r="D37" s="5" t="s">
        <v>110</v>
      </c>
      <c r="F37" s="38"/>
      <c r="G37" s="2"/>
      <c r="H37" s="39"/>
      <c r="J37" s="41">
        <f t="shared" si="6"/>
        <v>0</v>
      </c>
      <c r="K37" s="42"/>
      <c r="L37" s="41">
        <f t="shared" si="7"/>
        <v>0</v>
      </c>
      <c r="M37" s="41">
        <f t="shared" si="8"/>
        <v>0</v>
      </c>
      <c r="N37" s="41">
        <f t="shared" si="9"/>
        <v>0</v>
      </c>
      <c r="O37" s="42"/>
      <c r="P37" s="41">
        <f t="shared" si="5"/>
        <v>0</v>
      </c>
      <c r="R37" s="40"/>
    </row>
    <row r="38" spans="2:18" ht="11.25">
      <c r="B38" s="5" t="s">
        <v>113</v>
      </c>
      <c r="D38" s="5" t="s">
        <v>110</v>
      </c>
      <c r="F38" s="38"/>
      <c r="G38" s="2"/>
      <c r="H38" s="39"/>
      <c r="J38" s="41">
        <f t="shared" si="6"/>
        <v>0</v>
      </c>
      <c r="K38" s="42"/>
      <c r="L38" s="41">
        <f t="shared" si="7"/>
        <v>0</v>
      </c>
      <c r="M38" s="41">
        <f t="shared" si="8"/>
        <v>0</v>
      </c>
      <c r="N38" s="41">
        <f t="shared" si="9"/>
        <v>0</v>
      </c>
      <c r="O38" s="42"/>
      <c r="P38" s="41">
        <f t="shared" si="5"/>
        <v>0</v>
      </c>
      <c r="R38" s="40"/>
    </row>
    <row r="39" spans="2:18" ht="11.25">
      <c r="B39" s="5" t="s">
        <v>113</v>
      </c>
      <c r="D39" s="5" t="s">
        <v>111</v>
      </c>
      <c r="F39" s="38"/>
      <c r="G39" s="2"/>
      <c r="H39" s="39"/>
      <c r="J39" s="41">
        <f t="shared" si="6"/>
        <v>0</v>
      </c>
      <c r="K39" s="42"/>
      <c r="L39" s="41">
        <f t="shared" si="7"/>
        <v>0</v>
      </c>
      <c r="M39" s="41">
        <f t="shared" si="8"/>
        <v>0</v>
      </c>
      <c r="N39" s="41">
        <f t="shared" si="9"/>
        <v>0</v>
      </c>
      <c r="O39" s="42"/>
      <c r="P39" s="41">
        <f t="shared" si="5"/>
        <v>0</v>
      </c>
      <c r="R39" s="40" t="s">
        <v>140</v>
      </c>
    </row>
    <row r="40" spans="2:18" ht="11.25">
      <c r="B40" s="5" t="s">
        <v>119</v>
      </c>
      <c r="D40" s="5" t="s">
        <v>111</v>
      </c>
      <c r="F40" s="38"/>
      <c r="G40" s="2"/>
      <c r="H40" s="39"/>
      <c r="J40" s="41">
        <f t="shared" si="6"/>
        <v>0</v>
      </c>
      <c r="K40" s="42"/>
      <c r="L40" s="41">
        <f t="shared" si="7"/>
        <v>0</v>
      </c>
      <c r="M40" s="41">
        <f t="shared" si="8"/>
        <v>0</v>
      </c>
      <c r="N40" s="41">
        <f t="shared" si="9"/>
        <v>0</v>
      </c>
      <c r="O40" s="42"/>
      <c r="P40" s="41">
        <f t="shared" si="5"/>
        <v>0</v>
      </c>
      <c r="R40" s="40" t="s">
        <v>140</v>
      </c>
    </row>
    <row r="41" spans="2:18" ht="11.25">
      <c r="B41" s="5" t="s">
        <v>115</v>
      </c>
      <c r="D41" s="5" t="s">
        <v>111</v>
      </c>
      <c r="F41" s="38"/>
      <c r="G41" s="2"/>
      <c r="H41" s="39"/>
      <c r="J41" s="41">
        <f t="shared" si="6"/>
        <v>0</v>
      </c>
      <c r="K41" s="42"/>
      <c r="L41" s="41">
        <f t="shared" si="7"/>
        <v>0</v>
      </c>
      <c r="M41" s="41">
        <f t="shared" si="8"/>
        <v>0</v>
      </c>
      <c r="N41" s="41">
        <f t="shared" si="9"/>
        <v>0</v>
      </c>
      <c r="O41" s="42"/>
      <c r="P41" s="41">
        <f t="shared" si="5"/>
        <v>0</v>
      </c>
      <c r="R41" s="40" t="s">
        <v>140</v>
      </c>
    </row>
    <row r="42" spans="2:18" ht="11.25">
      <c r="B42" s="5" t="s">
        <v>119</v>
      </c>
      <c r="D42" s="5" t="s">
        <v>114</v>
      </c>
      <c r="F42" s="38"/>
      <c r="G42" s="2"/>
      <c r="H42" s="39"/>
      <c r="J42" s="41">
        <f t="shared" si="6"/>
        <v>0</v>
      </c>
      <c r="K42" s="42"/>
      <c r="L42" s="41">
        <f t="shared" si="7"/>
        <v>0</v>
      </c>
      <c r="M42" s="41">
        <f t="shared" si="8"/>
        <v>0</v>
      </c>
      <c r="N42" s="41">
        <f t="shared" si="9"/>
        <v>0</v>
      </c>
      <c r="O42" s="42"/>
      <c r="P42" s="41">
        <f t="shared" si="5"/>
        <v>0</v>
      </c>
      <c r="R42" s="40" t="s">
        <v>141</v>
      </c>
    </row>
    <row r="43" spans="2:18" ht="11.25">
      <c r="B43" s="5" t="s">
        <v>115</v>
      </c>
      <c r="D43" s="5" t="s">
        <v>114</v>
      </c>
      <c r="F43" s="38"/>
      <c r="G43" s="2"/>
      <c r="H43" s="39"/>
      <c r="J43" s="41">
        <f t="shared" si="6"/>
        <v>0</v>
      </c>
      <c r="K43" s="42"/>
      <c r="L43" s="41">
        <f t="shared" si="7"/>
        <v>0</v>
      </c>
      <c r="M43" s="41">
        <f t="shared" si="8"/>
        <v>0</v>
      </c>
      <c r="N43" s="41">
        <f t="shared" si="9"/>
        <v>0</v>
      </c>
      <c r="O43" s="42"/>
      <c r="P43" s="41">
        <f t="shared" si="5"/>
        <v>0</v>
      </c>
      <c r="R43" s="40" t="s">
        <v>141</v>
      </c>
    </row>
    <row r="44" spans="2:18" ht="11.25">
      <c r="B44" s="5" t="s">
        <v>116</v>
      </c>
      <c r="D44" s="5" t="s">
        <v>114</v>
      </c>
      <c r="F44" s="38"/>
      <c r="G44" s="2"/>
      <c r="H44" s="39"/>
      <c r="J44" s="41">
        <f t="shared" si="6"/>
        <v>0</v>
      </c>
      <c r="K44" s="42"/>
      <c r="L44" s="41">
        <f t="shared" si="7"/>
        <v>0</v>
      </c>
      <c r="M44" s="41">
        <f t="shared" si="8"/>
        <v>0</v>
      </c>
      <c r="N44" s="41">
        <f t="shared" si="9"/>
        <v>0</v>
      </c>
      <c r="O44" s="42"/>
      <c r="P44" s="41">
        <f t="shared" si="5"/>
        <v>0</v>
      </c>
      <c r="R44" s="40" t="s">
        <v>141</v>
      </c>
    </row>
    <row r="45" spans="2:18" ht="11.25">
      <c r="B45" s="5" t="s">
        <v>117</v>
      </c>
      <c r="D45" s="5" t="s">
        <v>114</v>
      </c>
      <c r="F45" s="38"/>
      <c r="G45" s="2"/>
      <c r="H45" s="39"/>
      <c r="J45" s="41">
        <f t="shared" si="6"/>
        <v>0</v>
      </c>
      <c r="K45" s="42"/>
      <c r="L45" s="41">
        <f t="shared" si="7"/>
        <v>0</v>
      </c>
      <c r="M45" s="41">
        <f t="shared" si="8"/>
        <v>0</v>
      </c>
      <c r="N45" s="41">
        <f t="shared" si="9"/>
        <v>0</v>
      </c>
      <c r="O45" s="42"/>
      <c r="P45" s="41">
        <f t="shared" si="5"/>
        <v>0</v>
      </c>
      <c r="R45" s="40" t="s">
        <v>141</v>
      </c>
    </row>
    <row r="46" spans="2:18" ht="11.25">
      <c r="B46" s="5" t="s">
        <v>118</v>
      </c>
      <c r="D46" s="5" t="s">
        <v>114</v>
      </c>
      <c r="F46" s="38"/>
      <c r="G46" s="2"/>
      <c r="H46" s="39"/>
      <c r="J46" s="41">
        <f t="shared" si="6"/>
        <v>0</v>
      </c>
      <c r="K46" s="42"/>
      <c r="L46" s="41">
        <f t="shared" si="7"/>
        <v>0</v>
      </c>
      <c r="M46" s="41">
        <f t="shared" si="8"/>
        <v>0</v>
      </c>
      <c r="N46" s="41">
        <f t="shared" si="9"/>
        <v>0</v>
      </c>
      <c r="O46" s="42"/>
      <c r="P46" s="41">
        <f t="shared" si="5"/>
        <v>0</v>
      </c>
      <c r="R46" s="40" t="s">
        <v>141</v>
      </c>
    </row>
    <row r="47" spans="2:18" ht="11.25">
      <c r="B47" s="38"/>
      <c r="D47" s="38"/>
      <c r="F47" s="38"/>
      <c r="G47" s="2"/>
      <c r="H47" s="39"/>
      <c r="J47" s="41">
        <f>ROUND(F47*H47,2)</f>
        <v>0</v>
      </c>
      <c r="K47" s="42"/>
      <c r="L47" s="41">
        <f>ROUND(J47*$L$11,2)</f>
        <v>0</v>
      </c>
      <c r="M47" s="41">
        <f>ROUND(J47*$M$11,2)</f>
        <v>0</v>
      </c>
      <c r="N47" s="41">
        <f>ROUND(SUM(J47,L47:M47)*$N$11,2)</f>
        <v>0</v>
      </c>
      <c r="O47" s="42"/>
      <c r="P47" s="41">
        <f t="shared" si="5"/>
        <v>0</v>
      </c>
      <c r="R47" s="40"/>
    </row>
    <row r="48" spans="2:18" ht="11.25">
      <c r="B48" s="38"/>
      <c r="D48" s="38"/>
      <c r="F48" s="38"/>
      <c r="G48" s="2"/>
      <c r="H48" s="39"/>
      <c r="J48" s="41">
        <f>ROUND(F48*H48,2)</f>
        <v>0</v>
      </c>
      <c r="K48" s="42"/>
      <c r="L48" s="41">
        <f>ROUND(J48*$L$11,2)</f>
        <v>0</v>
      </c>
      <c r="M48" s="41">
        <f>ROUND(J48*$M$11,2)</f>
        <v>0</v>
      </c>
      <c r="N48" s="41">
        <f>ROUND(SUM(J48,L48:M48)*$N$11,2)</f>
        <v>0</v>
      </c>
      <c r="O48" s="42"/>
      <c r="P48" s="41">
        <f t="shared" si="5"/>
        <v>0</v>
      </c>
      <c r="R48" s="40"/>
    </row>
    <row r="49" spans="2:18" ht="11.25">
      <c r="B49" s="38"/>
      <c r="D49" s="38"/>
      <c r="F49" s="38"/>
      <c r="G49" s="2"/>
      <c r="H49" s="39"/>
      <c r="J49" s="41">
        <f>ROUND(F49*H49,2)</f>
        <v>0</v>
      </c>
      <c r="K49" s="42"/>
      <c r="L49" s="41">
        <f>ROUND(J49*$L$11,2)</f>
        <v>0</v>
      </c>
      <c r="M49" s="41">
        <f>ROUND(J49*$M$11,2)</f>
        <v>0</v>
      </c>
      <c r="N49" s="41">
        <f>ROUND(SUM(J49,L49:M49)*$N$11,2)</f>
        <v>0</v>
      </c>
      <c r="O49" s="42"/>
      <c r="P49" s="41">
        <f t="shared" si="5"/>
        <v>0</v>
      </c>
      <c r="R49" s="40"/>
    </row>
    <row r="50" ht="5.25" customHeight="1"/>
    <row r="51" spans="2:18" ht="11.25">
      <c r="B51" s="44" t="s">
        <v>86</v>
      </c>
      <c r="C51" s="45"/>
      <c r="D51" s="48" t="s">
        <v>87</v>
      </c>
      <c r="E51" s="45"/>
      <c r="F51" s="46">
        <f>SUM(F33:F49)</f>
        <v>0</v>
      </c>
      <c r="G51" s="47"/>
      <c r="H51" s="48" t="s">
        <v>87</v>
      </c>
      <c r="I51" s="45"/>
      <c r="J51" s="49">
        <f>SUM(J33:J49)</f>
        <v>0</v>
      </c>
      <c r="K51" s="45"/>
      <c r="L51" s="49">
        <f>SUM(L33:L49)</f>
        <v>0</v>
      </c>
      <c r="M51" s="49">
        <f>SUM(M33:M49)</f>
        <v>0</v>
      </c>
      <c r="N51" s="49">
        <f>SUM(N33:N49)</f>
        <v>0</v>
      </c>
      <c r="O51" s="45"/>
      <c r="P51" s="49">
        <f>SUM(P33:P49)</f>
        <v>0</v>
      </c>
      <c r="Q51" s="45"/>
      <c r="R51" s="50" t="s">
        <v>87</v>
      </c>
    </row>
    <row r="52" ht="5.25" customHeight="1"/>
    <row r="53" spans="2:18" ht="11.25">
      <c r="B53" s="5" t="s">
        <v>121</v>
      </c>
      <c r="D53" s="5"/>
      <c r="F53" s="38"/>
      <c r="G53" s="2"/>
      <c r="H53" s="39"/>
      <c r="J53" s="41">
        <f>ROUND(F53*H53,2)</f>
        <v>0</v>
      </c>
      <c r="K53" s="42"/>
      <c r="L53" s="41">
        <f>ROUND(J53*$L$11,2)</f>
        <v>0</v>
      </c>
      <c r="M53" s="41">
        <f>ROUND(J53*$M$11,2)</f>
        <v>0</v>
      </c>
      <c r="N53" s="41">
        <f>ROUND(SUM(J53,L53:M53)*$N$11,2)</f>
        <v>0</v>
      </c>
      <c r="O53" s="42"/>
      <c r="P53" s="41">
        <f aca="true" t="shared" si="10" ref="P53:P69">SUM(J53,L53:N53)</f>
        <v>0</v>
      </c>
      <c r="R53" s="40"/>
    </row>
    <row r="54" spans="2:18" ht="11.25">
      <c r="B54" s="5" t="s">
        <v>85</v>
      </c>
      <c r="D54" s="5"/>
      <c r="F54" s="38"/>
      <c r="G54" s="2"/>
      <c r="H54" s="39"/>
      <c r="J54" s="41">
        <f aca="true" t="shared" si="11" ref="J54:J66">ROUND(F54*H54,2)</f>
        <v>0</v>
      </c>
      <c r="K54" s="42"/>
      <c r="L54" s="41">
        <f aca="true" t="shared" si="12" ref="L54:L66">ROUND(J54*$L$11,2)</f>
        <v>0</v>
      </c>
      <c r="M54" s="41">
        <f aca="true" t="shared" si="13" ref="M54:M66">ROUND(J54*$M$11,2)</f>
        <v>0</v>
      </c>
      <c r="N54" s="41">
        <f aca="true" t="shared" si="14" ref="N54:N66">ROUND(SUM(J54,L54:M54)*$N$11,2)</f>
        <v>0</v>
      </c>
      <c r="O54" s="42"/>
      <c r="P54" s="41">
        <f t="shared" si="10"/>
        <v>0</v>
      </c>
      <c r="R54" s="40"/>
    </row>
    <row r="55" spans="2:18" ht="11.25">
      <c r="B55" s="5" t="s">
        <v>120</v>
      </c>
      <c r="D55" s="5" t="s">
        <v>110</v>
      </c>
      <c r="F55" s="38"/>
      <c r="G55" s="2"/>
      <c r="H55" s="39"/>
      <c r="J55" s="41">
        <f t="shared" si="11"/>
        <v>0</v>
      </c>
      <c r="K55" s="42"/>
      <c r="L55" s="41">
        <f t="shared" si="12"/>
        <v>0</v>
      </c>
      <c r="M55" s="41">
        <f t="shared" si="13"/>
        <v>0</v>
      </c>
      <c r="N55" s="41">
        <f t="shared" si="14"/>
        <v>0</v>
      </c>
      <c r="O55" s="42"/>
      <c r="P55" s="41">
        <f t="shared" si="10"/>
        <v>0</v>
      </c>
      <c r="R55" s="40"/>
    </row>
    <row r="56" spans="2:18" ht="11.25">
      <c r="B56" s="5" t="s">
        <v>120</v>
      </c>
      <c r="D56" s="5" t="s">
        <v>111</v>
      </c>
      <c r="F56" s="38"/>
      <c r="G56" s="2"/>
      <c r="H56" s="39"/>
      <c r="J56" s="41">
        <f t="shared" si="11"/>
        <v>0</v>
      </c>
      <c r="K56" s="42"/>
      <c r="L56" s="41">
        <f t="shared" si="12"/>
        <v>0</v>
      </c>
      <c r="M56" s="41">
        <f t="shared" si="13"/>
        <v>0</v>
      </c>
      <c r="N56" s="41">
        <f t="shared" si="14"/>
        <v>0</v>
      </c>
      <c r="O56" s="42"/>
      <c r="P56" s="41">
        <f t="shared" si="10"/>
        <v>0</v>
      </c>
      <c r="R56" s="40"/>
    </row>
    <row r="57" spans="2:18" ht="11.25">
      <c r="B57" s="5" t="s">
        <v>112</v>
      </c>
      <c r="D57" s="5" t="s">
        <v>110</v>
      </c>
      <c r="F57" s="38"/>
      <c r="G57" s="2"/>
      <c r="H57" s="39"/>
      <c r="J57" s="41">
        <f t="shared" si="11"/>
        <v>0</v>
      </c>
      <c r="K57" s="42"/>
      <c r="L57" s="41">
        <f t="shared" si="12"/>
        <v>0</v>
      </c>
      <c r="M57" s="41">
        <f t="shared" si="13"/>
        <v>0</v>
      </c>
      <c r="N57" s="41">
        <f t="shared" si="14"/>
        <v>0</v>
      </c>
      <c r="O57" s="42"/>
      <c r="P57" s="41">
        <f t="shared" si="10"/>
        <v>0</v>
      </c>
      <c r="R57" s="40"/>
    </row>
    <row r="58" spans="2:18" ht="11.25">
      <c r="B58" s="5" t="s">
        <v>113</v>
      </c>
      <c r="D58" s="5" t="s">
        <v>110</v>
      </c>
      <c r="F58" s="38"/>
      <c r="G58" s="2"/>
      <c r="H58" s="39"/>
      <c r="J58" s="41">
        <f t="shared" si="11"/>
        <v>0</v>
      </c>
      <c r="K58" s="42"/>
      <c r="L58" s="41">
        <f t="shared" si="12"/>
        <v>0</v>
      </c>
      <c r="M58" s="41">
        <f t="shared" si="13"/>
        <v>0</v>
      </c>
      <c r="N58" s="41">
        <f t="shared" si="14"/>
        <v>0</v>
      </c>
      <c r="O58" s="42"/>
      <c r="P58" s="41">
        <f t="shared" si="10"/>
        <v>0</v>
      </c>
      <c r="R58" s="40"/>
    </row>
    <row r="59" spans="2:18" ht="11.25">
      <c r="B59" s="5" t="s">
        <v>113</v>
      </c>
      <c r="D59" s="5" t="s">
        <v>111</v>
      </c>
      <c r="F59" s="38"/>
      <c r="G59" s="2"/>
      <c r="H59" s="39"/>
      <c r="J59" s="41">
        <f t="shared" si="11"/>
        <v>0</v>
      </c>
      <c r="K59" s="42"/>
      <c r="L59" s="41">
        <f t="shared" si="12"/>
        <v>0</v>
      </c>
      <c r="M59" s="41">
        <f t="shared" si="13"/>
        <v>0</v>
      </c>
      <c r="N59" s="41">
        <f t="shared" si="14"/>
        <v>0</v>
      </c>
      <c r="O59" s="42"/>
      <c r="P59" s="41">
        <f t="shared" si="10"/>
        <v>0</v>
      </c>
      <c r="R59" s="40" t="s">
        <v>140</v>
      </c>
    </row>
    <row r="60" spans="2:18" ht="11.25">
      <c r="B60" s="5" t="s">
        <v>119</v>
      </c>
      <c r="D60" s="5" t="s">
        <v>111</v>
      </c>
      <c r="F60" s="38"/>
      <c r="G60" s="2"/>
      <c r="H60" s="39"/>
      <c r="J60" s="41">
        <f t="shared" si="11"/>
        <v>0</v>
      </c>
      <c r="K60" s="42"/>
      <c r="L60" s="41">
        <f t="shared" si="12"/>
        <v>0</v>
      </c>
      <c r="M60" s="41">
        <f t="shared" si="13"/>
        <v>0</v>
      </c>
      <c r="N60" s="41">
        <f t="shared" si="14"/>
        <v>0</v>
      </c>
      <c r="O60" s="42"/>
      <c r="P60" s="41">
        <f t="shared" si="10"/>
        <v>0</v>
      </c>
      <c r="R60" s="40" t="s">
        <v>140</v>
      </c>
    </row>
    <row r="61" spans="2:18" ht="11.25">
      <c r="B61" s="5" t="s">
        <v>115</v>
      </c>
      <c r="D61" s="5" t="s">
        <v>111</v>
      </c>
      <c r="F61" s="38"/>
      <c r="G61" s="2"/>
      <c r="H61" s="39"/>
      <c r="J61" s="41">
        <f t="shared" si="11"/>
        <v>0</v>
      </c>
      <c r="K61" s="42"/>
      <c r="L61" s="41">
        <f t="shared" si="12"/>
        <v>0</v>
      </c>
      <c r="M61" s="41">
        <f t="shared" si="13"/>
        <v>0</v>
      </c>
      <c r="N61" s="41">
        <f t="shared" si="14"/>
        <v>0</v>
      </c>
      <c r="O61" s="42"/>
      <c r="P61" s="41">
        <f t="shared" si="10"/>
        <v>0</v>
      </c>
      <c r="R61" s="40" t="s">
        <v>140</v>
      </c>
    </row>
    <row r="62" spans="2:18" ht="11.25">
      <c r="B62" s="5" t="s">
        <v>119</v>
      </c>
      <c r="D62" s="5" t="s">
        <v>114</v>
      </c>
      <c r="F62" s="38"/>
      <c r="G62" s="2"/>
      <c r="H62" s="39"/>
      <c r="J62" s="41">
        <f t="shared" si="11"/>
        <v>0</v>
      </c>
      <c r="K62" s="42"/>
      <c r="L62" s="41">
        <f t="shared" si="12"/>
        <v>0</v>
      </c>
      <c r="M62" s="41">
        <f t="shared" si="13"/>
        <v>0</v>
      </c>
      <c r="N62" s="41">
        <f t="shared" si="14"/>
        <v>0</v>
      </c>
      <c r="O62" s="42"/>
      <c r="P62" s="41">
        <f t="shared" si="10"/>
        <v>0</v>
      </c>
      <c r="R62" s="40" t="s">
        <v>141</v>
      </c>
    </row>
    <row r="63" spans="2:18" ht="11.25">
      <c r="B63" s="5" t="s">
        <v>115</v>
      </c>
      <c r="D63" s="5" t="s">
        <v>114</v>
      </c>
      <c r="F63" s="38"/>
      <c r="G63" s="2"/>
      <c r="H63" s="39"/>
      <c r="J63" s="41">
        <f t="shared" si="11"/>
        <v>0</v>
      </c>
      <c r="K63" s="42"/>
      <c r="L63" s="41">
        <f t="shared" si="12"/>
        <v>0</v>
      </c>
      <c r="M63" s="41">
        <f t="shared" si="13"/>
        <v>0</v>
      </c>
      <c r="N63" s="41">
        <f t="shared" si="14"/>
        <v>0</v>
      </c>
      <c r="O63" s="42"/>
      <c r="P63" s="41">
        <f t="shared" si="10"/>
        <v>0</v>
      </c>
      <c r="R63" s="40" t="s">
        <v>141</v>
      </c>
    </row>
    <row r="64" spans="2:18" ht="11.25">
      <c r="B64" s="5" t="s">
        <v>116</v>
      </c>
      <c r="D64" s="5" t="s">
        <v>114</v>
      </c>
      <c r="F64" s="38"/>
      <c r="G64" s="2"/>
      <c r="H64" s="39"/>
      <c r="J64" s="41">
        <f t="shared" si="11"/>
        <v>0</v>
      </c>
      <c r="K64" s="42"/>
      <c r="L64" s="41">
        <f t="shared" si="12"/>
        <v>0</v>
      </c>
      <c r="M64" s="41">
        <f t="shared" si="13"/>
        <v>0</v>
      </c>
      <c r="N64" s="41">
        <f t="shared" si="14"/>
        <v>0</v>
      </c>
      <c r="O64" s="42"/>
      <c r="P64" s="41">
        <f t="shared" si="10"/>
        <v>0</v>
      </c>
      <c r="R64" s="40" t="s">
        <v>141</v>
      </c>
    </row>
    <row r="65" spans="2:18" ht="11.25">
      <c r="B65" s="5" t="s">
        <v>117</v>
      </c>
      <c r="D65" s="5" t="s">
        <v>114</v>
      </c>
      <c r="F65" s="38"/>
      <c r="G65" s="2"/>
      <c r="H65" s="39"/>
      <c r="J65" s="41">
        <f t="shared" si="11"/>
        <v>0</v>
      </c>
      <c r="K65" s="42"/>
      <c r="L65" s="41">
        <f t="shared" si="12"/>
        <v>0</v>
      </c>
      <c r="M65" s="41">
        <f t="shared" si="13"/>
        <v>0</v>
      </c>
      <c r="N65" s="41">
        <f t="shared" si="14"/>
        <v>0</v>
      </c>
      <c r="O65" s="42"/>
      <c r="P65" s="41">
        <f t="shared" si="10"/>
        <v>0</v>
      </c>
      <c r="R65" s="40" t="s">
        <v>141</v>
      </c>
    </row>
    <row r="66" spans="2:18" ht="11.25">
      <c r="B66" s="5" t="s">
        <v>118</v>
      </c>
      <c r="D66" s="5" t="s">
        <v>114</v>
      </c>
      <c r="F66" s="38"/>
      <c r="G66" s="2"/>
      <c r="H66" s="39"/>
      <c r="J66" s="41">
        <f t="shared" si="11"/>
        <v>0</v>
      </c>
      <c r="K66" s="42"/>
      <c r="L66" s="41">
        <f t="shared" si="12"/>
        <v>0</v>
      </c>
      <c r="M66" s="41">
        <f t="shared" si="13"/>
        <v>0</v>
      </c>
      <c r="N66" s="41">
        <f t="shared" si="14"/>
        <v>0</v>
      </c>
      <c r="O66" s="42"/>
      <c r="P66" s="41">
        <f t="shared" si="10"/>
        <v>0</v>
      </c>
      <c r="R66" s="40" t="s">
        <v>141</v>
      </c>
    </row>
    <row r="67" spans="2:18" ht="11.25">
      <c r="B67" s="38"/>
      <c r="D67" s="38"/>
      <c r="F67" s="38"/>
      <c r="G67" s="2"/>
      <c r="H67" s="39"/>
      <c r="J67" s="41">
        <f>ROUND(F67*H67,2)</f>
        <v>0</v>
      </c>
      <c r="K67" s="42"/>
      <c r="L67" s="41">
        <f>ROUND(J67*$L$11,2)</f>
        <v>0</v>
      </c>
      <c r="M67" s="41">
        <f>ROUND(J67*$M$11,2)</f>
        <v>0</v>
      </c>
      <c r="N67" s="41">
        <f>ROUND(SUM(J67,L67:M67)*$N$11,2)</f>
        <v>0</v>
      </c>
      <c r="O67" s="42"/>
      <c r="P67" s="41">
        <f t="shared" si="10"/>
        <v>0</v>
      </c>
      <c r="R67" s="40"/>
    </row>
    <row r="68" spans="2:18" ht="11.25">
      <c r="B68" s="38"/>
      <c r="D68" s="38"/>
      <c r="F68" s="38"/>
      <c r="G68" s="2"/>
      <c r="H68" s="39"/>
      <c r="J68" s="41">
        <f>ROUND(F68*H68,2)</f>
        <v>0</v>
      </c>
      <c r="K68" s="42"/>
      <c r="L68" s="41">
        <f>ROUND(J68*$L$11,2)</f>
        <v>0</v>
      </c>
      <c r="M68" s="41">
        <f>ROUND(J68*$M$11,2)</f>
        <v>0</v>
      </c>
      <c r="N68" s="41">
        <f>ROUND(SUM(J68,L68:M68)*$N$11,2)</f>
        <v>0</v>
      </c>
      <c r="O68" s="42"/>
      <c r="P68" s="41">
        <f t="shared" si="10"/>
        <v>0</v>
      </c>
      <c r="R68" s="40"/>
    </row>
    <row r="69" spans="2:18" ht="11.25">
      <c r="B69" s="38"/>
      <c r="D69" s="38"/>
      <c r="F69" s="38"/>
      <c r="G69" s="2"/>
      <c r="H69" s="39"/>
      <c r="J69" s="41">
        <f>ROUND(F69*H69,2)</f>
        <v>0</v>
      </c>
      <c r="K69" s="42"/>
      <c r="L69" s="41">
        <f>ROUND(J69*$L$11,2)</f>
        <v>0</v>
      </c>
      <c r="M69" s="41">
        <f>ROUND(J69*$M$11,2)</f>
        <v>0</v>
      </c>
      <c r="N69" s="41">
        <f>ROUND(SUM(J69,L69:M69)*$N$11,2)</f>
        <v>0</v>
      </c>
      <c r="O69" s="42"/>
      <c r="P69" s="41">
        <f t="shared" si="10"/>
        <v>0</v>
      </c>
      <c r="R69" s="40"/>
    </row>
    <row r="70" ht="5.25" customHeight="1"/>
    <row r="71" spans="2:18" ht="11.25">
      <c r="B71" s="44" t="s">
        <v>86</v>
      </c>
      <c r="C71" s="45"/>
      <c r="D71" s="48" t="s">
        <v>87</v>
      </c>
      <c r="E71" s="45"/>
      <c r="F71" s="46">
        <f>SUM(F53:F69)</f>
        <v>0</v>
      </c>
      <c r="G71" s="47"/>
      <c r="H71" s="48" t="s">
        <v>87</v>
      </c>
      <c r="I71" s="45"/>
      <c r="J71" s="49">
        <f>SUM(J53:J69)</f>
        <v>0</v>
      </c>
      <c r="K71" s="45"/>
      <c r="L71" s="49">
        <f>SUM(L53:L69)</f>
        <v>0</v>
      </c>
      <c r="M71" s="49">
        <f>SUM(M53:M69)</f>
        <v>0</v>
      </c>
      <c r="N71" s="49">
        <f>SUM(N53:N69)</f>
        <v>0</v>
      </c>
      <c r="O71" s="45"/>
      <c r="P71" s="49">
        <f>SUM(P53:P69)</f>
        <v>0</v>
      </c>
      <c r="Q71" s="45"/>
      <c r="R71" s="50" t="s">
        <v>87</v>
      </c>
    </row>
    <row r="72" spans="2:18" ht="5.25" customHeight="1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2:18" ht="11.25">
      <c r="B73" s="44" t="s">
        <v>86</v>
      </c>
      <c r="C73" s="45"/>
      <c r="D73" s="48" t="s">
        <v>87</v>
      </c>
      <c r="E73" s="45"/>
      <c r="F73" s="46">
        <f>SUM(F31,F51,F71)</f>
        <v>0</v>
      </c>
      <c r="G73" s="47"/>
      <c r="H73" s="48" t="s">
        <v>87</v>
      </c>
      <c r="I73" s="45"/>
      <c r="J73" s="49">
        <f>SUM(J31,J51,J71)</f>
        <v>0</v>
      </c>
      <c r="K73" s="45"/>
      <c r="L73" s="49">
        <f>SUM(L31,L51,L71)</f>
        <v>0</v>
      </c>
      <c r="M73" s="49">
        <f>SUM(M31,M51,M71)</f>
        <v>0</v>
      </c>
      <c r="N73" s="49">
        <f>SUM(N31,N51,N71)</f>
        <v>0</v>
      </c>
      <c r="O73" s="45"/>
      <c r="P73" s="49">
        <f>SUM(P31,P51,P71)</f>
        <v>0</v>
      </c>
      <c r="Q73" s="45"/>
      <c r="R73" s="50" t="s">
        <v>87</v>
      </c>
    </row>
    <row r="74" ht="5.25" customHeight="1"/>
    <row r="75" spans="2:18" ht="15" customHeight="1">
      <c r="B75" s="99" t="s">
        <v>20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</row>
    <row r="76" ht="5.25" customHeight="1"/>
    <row r="77" spans="2:18" ht="22.5" customHeight="1">
      <c r="B77" s="35" t="s">
        <v>70</v>
      </c>
      <c r="C77" s="3"/>
      <c r="D77" s="57" t="s">
        <v>109</v>
      </c>
      <c r="E77" s="3"/>
      <c r="F77" s="101" t="s">
        <v>72</v>
      </c>
      <c r="G77" s="3"/>
      <c r="H77" s="101" t="s">
        <v>73</v>
      </c>
      <c r="I77" s="3"/>
      <c r="J77" s="101" t="s">
        <v>74</v>
      </c>
      <c r="K77" s="3"/>
      <c r="L77" s="37"/>
      <c r="M77" s="55" t="s">
        <v>75</v>
      </c>
      <c r="N77" s="7" t="s">
        <v>76</v>
      </c>
      <c r="O77" s="3"/>
      <c r="P77" s="97" t="s">
        <v>77</v>
      </c>
      <c r="Q77" s="3"/>
      <c r="R77" s="97" t="s">
        <v>78</v>
      </c>
    </row>
    <row r="78" spans="2:18" ht="22.5" customHeight="1">
      <c r="B78" s="36" t="s">
        <v>71</v>
      </c>
      <c r="C78" s="3"/>
      <c r="D78" s="58" t="s">
        <v>88</v>
      </c>
      <c r="E78" s="3"/>
      <c r="F78" s="102"/>
      <c r="G78" s="3"/>
      <c r="H78" s="102"/>
      <c r="I78" s="3"/>
      <c r="J78" s="102"/>
      <c r="K78" s="3"/>
      <c r="L78" s="51"/>
      <c r="M78" s="43">
        <f>STATYSTYKI!$D$6</f>
        <v>0.085</v>
      </c>
      <c r="N78" s="43">
        <f>STATYSTYKI!$D$7</f>
        <v>0.1964</v>
      </c>
      <c r="O78" s="3"/>
      <c r="P78" s="97"/>
      <c r="Q78" s="3"/>
      <c r="R78" s="97"/>
    </row>
    <row r="79" ht="5.25" customHeight="1">
      <c r="L79" s="33"/>
    </row>
    <row r="80" spans="2:18" ht="11.25">
      <c r="B80" s="5" t="s">
        <v>121</v>
      </c>
      <c r="D80" s="5"/>
      <c r="F80" s="38"/>
      <c r="G80" s="2"/>
      <c r="H80" s="61">
        <v>215</v>
      </c>
      <c r="J80" s="41">
        <f>ROUND(F80*H80,2)</f>
        <v>0</v>
      </c>
      <c r="K80" s="42"/>
      <c r="L80" s="52"/>
      <c r="M80" s="41">
        <f>ROUND(J80*$M$11,2)</f>
        <v>0</v>
      </c>
      <c r="N80" s="41">
        <f>ROUND(SUM(J80,L80:M80)*$N$11,2)</f>
        <v>0</v>
      </c>
      <c r="O80" s="42"/>
      <c r="P80" s="41">
        <f aca="true" t="shared" si="15" ref="P80:P96">SUM(J80,L80:N80)</f>
        <v>0</v>
      </c>
      <c r="R80" s="40"/>
    </row>
    <row r="81" spans="2:18" ht="11.25">
      <c r="B81" s="5" t="s">
        <v>85</v>
      </c>
      <c r="D81" s="5"/>
      <c r="F81" s="38"/>
      <c r="G81" s="2"/>
      <c r="H81" s="61">
        <v>186</v>
      </c>
      <c r="J81" s="41">
        <f aca="true" t="shared" si="16" ref="J81:J93">ROUND(F81*H81,2)</f>
        <v>0</v>
      </c>
      <c r="K81" s="42"/>
      <c r="L81" s="52"/>
      <c r="M81" s="41">
        <f aca="true" t="shared" si="17" ref="M81:M93">ROUND(J81*$M$11,2)</f>
        <v>0</v>
      </c>
      <c r="N81" s="41">
        <f aca="true" t="shared" si="18" ref="N81:N93">ROUND(SUM(J81,L81:M81)*$N$11,2)</f>
        <v>0</v>
      </c>
      <c r="O81" s="42"/>
      <c r="P81" s="41">
        <f t="shared" si="15"/>
        <v>0</v>
      </c>
      <c r="R81" s="40"/>
    </row>
    <row r="82" spans="2:18" ht="11.25">
      <c r="B82" s="5" t="s">
        <v>120</v>
      </c>
      <c r="D82" s="5" t="s">
        <v>110</v>
      </c>
      <c r="F82" s="38"/>
      <c r="G82" s="2"/>
      <c r="H82" s="61">
        <v>166</v>
      </c>
      <c r="J82" s="41">
        <f t="shared" si="16"/>
        <v>0</v>
      </c>
      <c r="K82" s="42"/>
      <c r="L82" s="52"/>
      <c r="M82" s="41">
        <f t="shared" si="17"/>
        <v>0</v>
      </c>
      <c r="N82" s="41">
        <f t="shared" si="18"/>
        <v>0</v>
      </c>
      <c r="O82" s="42"/>
      <c r="P82" s="41">
        <f t="shared" si="15"/>
        <v>0</v>
      </c>
      <c r="R82" s="40"/>
    </row>
    <row r="83" spans="2:18" ht="11.25">
      <c r="B83" s="5" t="s">
        <v>113</v>
      </c>
      <c r="D83" s="5" t="s">
        <v>110</v>
      </c>
      <c r="F83" s="38"/>
      <c r="G83" s="2"/>
      <c r="H83" s="61">
        <v>133</v>
      </c>
      <c r="J83" s="41">
        <f t="shared" si="16"/>
        <v>0</v>
      </c>
      <c r="K83" s="42"/>
      <c r="L83" s="52"/>
      <c r="M83" s="41">
        <f t="shared" si="17"/>
        <v>0</v>
      </c>
      <c r="N83" s="41">
        <f t="shared" si="18"/>
        <v>0</v>
      </c>
      <c r="O83" s="42"/>
      <c r="P83" s="41">
        <f t="shared" si="15"/>
        <v>0</v>
      </c>
      <c r="R83" s="40"/>
    </row>
    <row r="84" spans="2:18" ht="11.25">
      <c r="B84" s="5" t="s">
        <v>113</v>
      </c>
      <c r="D84" s="5" t="s">
        <v>111</v>
      </c>
      <c r="F84" s="38"/>
      <c r="G84" s="2"/>
      <c r="H84" s="61">
        <v>107</v>
      </c>
      <c r="J84" s="41">
        <f t="shared" si="16"/>
        <v>0</v>
      </c>
      <c r="K84" s="42"/>
      <c r="L84" s="52"/>
      <c r="M84" s="41">
        <f t="shared" si="17"/>
        <v>0</v>
      </c>
      <c r="N84" s="41">
        <f t="shared" si="18"/>
        <v>0</v>
      </c>
      <c r="O84" s="42"/>
      <c r="P84" s="41">
        <f t="shared" si="15"/>
        <v>0</v>
      </c>
      <c r="R84" s="40"/>
    </row>
    <row r="85" spans="2:18" ht="11.25">
      <c r="B85" s="5" t="s">
        <v>119</v>
      </c>
      <c r="D85" s="5" t="s">
        <v>110</v>
      </c>
      <c r="F85" s="38"/>
      <c r="G85" s="2"/>
      <c r="H85" s="61">
        <v>66</v>
      </c>
      <c r="J85" s="41">
        <f t="shared" si="16"/>
        <v>0</v>
      </c>
      <c r="K85" s="42"/>
      <c r="L85" s="52"/>
      <c r="M85" s="41">
        <f t="shared" si="17"/>
        <v>0</v>
      </c>
      <c r="N85" s="41">
        <f t="shared" si="18"/>
        <v>0</v>
      </c>
      <c r="O85" s="42"/>
      <c r="P85" s="41">
        <f t="shared" si="15"/>
        <v>0</v>
      </c>
      <c r="R85" s="40"/>
    </row>
    <row r="86" spans="2:18" ht="11.25">
      <c r="B86" s="5" t="s">
        <v>119</v>
      </c>
      <c r="D86" s="5" t="s">
        <v>111</v>
      </c>
      <c r="F86" s="38"/>
      <c r="G86" s="2"/>
      <c r="H86" s="61">
        <v>65</v>
      </c>
      <c r="J86" s="41">
        <f t="shared" si="16"/>
        <v>0</v>
      </c>
      <c r="K86" s="42"/>
      <c r="L86" s="52"/>
      <c r="M86" s="41">
        <f t="shared" si="17"/>
        <v>0</v>
      </c>
      <c r="N86" s="41">
        <f t="shared" si="18"/>
        <v>0</v>
      </c>
      <c r="O86" s="42"/>
      <c r="P86" s="41">
        <f t="shared" si="15"/>
        <v>0</v>
      </c>
      <c r="R86" s="40"/>
    </row>
    <row r="87" spans="2:18" ht="11.25">
      <c r="B87" s="5" t="s">
        <v>115</v>
      </c>
      <c r="D87" s="5" t="s">
        <v>111</v>
      </c>
      <c r="F87" s="38"/>
      <c r="G87" s="2"/>
      <c r="H87" s="61">
        <v>78</v>
      </c>
      <c r="J87" s="41">
        <f t="shared" si="16"/>
        <v>0</v>
      </c>
      <c r="K87" s="42"/>
      <c r="L87" s="52"/>
      <c r="M87" s="41">
        <f t="shared" si="17"/>
        <v>0</v>
      </c>
      <c r="N87" s="41">
        <f t="shared" si="18"/>
        <v>0</v>
      </c>
      <c r="O87" s="42"/>
      <c r="P87" s="41">
        <f t="shared" si="15"/>
        <v>0</v>
      </c>
      <c r="R87" s="40"/>
    </row>
    <row r="88" spans="2:18" ht="11.25">
      <c r="B88" s="5" t="s">
        <v>119</v>
      </c>
      <c r="D88" s="5" t="s">
        <v>114</v>
      </c>
      <c r="F88" s="38"/>
      <c r="G88" s="2"/>
      <c r="H88" s="61">
        <v>59</v>
      </c>
      <c r="J88" s="41">
        <f t="shared" si="16"/>
        <v>0</v>
      </c>
      <c r="K88" s="42"/>
      <c r="L88" s="52"/>
      <c r="M88" s="41">
        <f t="shared" si="17"/>
        <v>0</v>
      </c>
      <c r="N88" s="41">
        <f t="shared" si="18"/>
        <v>0</v>
      </c>
      <c r="O88" s="42"/>
      <c r="P88" s="41">
        <f t="shared" si="15"/>
        <v>0</v>
      </c>
      <c r="R88" s="40"/>
    </row>
    <row r="89" spans="2:18" ht="11.25">
      <c r="B89" s="5" t="s">
        <v>115</v>
      </c>
      <c r="D89" s="5" t="s">
        <v>114</v>
      </c>
      <c r="F89" s="38"/>
      <c r="G89" s="2"/>
      <c r="H89" s="61">
        <v>73</v>
      </c>
      <c r="J89" s="41">
        <f t="shared" si="16"/>
        <v>0</v>
      </c>
      <c r="K89" s="42"/>
      <c r="L89" s="52"/>
      <c r="M89" s="41">
        <f t="shared" si="17"/>
        <v>0</v>
      </c>
      <c r="N89" s="41">
        <f t="shared" si="18"/>
        <v>0</v>
      </c>
      <c r="O89" s="42"/>
      <c r="P89" s="41">
        <f t="shared" si="15"/>
        <v>0</v>
      </c>
      <c r="R89" s="40"/>
    </row>
    <row r="90" spans="2:18" ht="11.25">
      <c r="B90" s="5" t="s">
        <v>116</v>
      </c>
      <c r="D90" s="5" t="s">
        <v>111</v>
      </c>
      <c r="F90" s="38"/>
      <c r="G90" s="2"/>
      <c r="H90" s="61">
        <v>44</v>
      </c>
      <c r="J90" s="41">
        <f t="shared" si="16"/>
        <v>0</v>
      </c>
      <c r="K90" s="42"/>
      <c r="L90" s="52"/>
      <c r="M90" s="41">
        <f t="shared" si="17"/>
        <v>0</v>
      </c>
      <c r="N90" s="41">
        <f t="shared" si="18"/>
        <v>0</v>
      </c>
      <c r="O90" s="42"/>
      <c r="P90" s="41">
        <f t="shared" si="15"/>
        <v>0</v>
      </c>
      <c r="R90" s="40"/>
    </row>
    <row r="91" spans="2:18" ht="11.25">
      <c r="B91" s="5" t="s">
        <v>116</v>
      </c>
      <c r="D91" s="5" t="s">
        <v>114</v>
      </c>
      <c r="F91" s="38"/>
      <c r="G91" s="2"/>
      <c r="H91" s="61">
        <v>43</v>
      </c>
      <c r="J91" s="41">
        <f t="shared" si="16"/>
        <v>0</v>
      </c>
      <c r="K91" s="42"/>
      <c r="L91" s="52"/>
      <c r="M91" s="41">
        <f t="shared" si="17"/>
        <v>0</v>
      </c>
      <c r="N91" s="41">
        <f t="shared" si="18"/>
        <v>0</v>
      </c>
      <c r="O91" s="42"/>
      <c r="P91" s="41">
        <f t="shared" si="15"/>
        <v>0</v>
      </c>
      <c r="R91" s="40"/>
    </row>
    <row r="92" spans="2:18" ht="11.25">
      <c r="B92" s="5" t="s">
        <v>117</v>
      </c>
      <c r="D92" s="5" t="s">
        <v>114</v>
      </c>
      <c r="F92" s="38"/>
      <c r="G92" s="2"/>
      <c r="H92" s="61">
        <v>31</v>
      </c>
      <c r="J92" s="41">
        <f t="shared" si="16"/>
        <v>0</v>
      </c>
      <c r="K92" s="42"/>
      <c r="L92" s="52"/>
      <c r="M92" s="41">
        <f t="shared" si="17"/>
        <v>0</v>
      </c>
      <c r="N92" s="41">
        <f t="shared" si="18"/>
        <v>0</v>
      </c>
      <c r="O92" s="42"/>
      <c r="P92" s="41">
        <f t="shared" si="15"/>
        <v>0</v>
      </c>
      <c r="R92" s="40"/>
    </row>
    <row r="93" spans="2:18" ht="11.25">
      <c r="B93" s="5" t="s">
        <v>118</v>
      </c>
      <c r="D93" s="5" t="s">
        <v>114</v>
      </c>
      <c r="F93" s="38"/>
      <c r="G93" s="2"/>
      <c r="H93" s="61">
        <v>31</v>
      </c>
      <c r="J93" s="41">
        <f t="shared" si="16"/>
        <v>0</v>
      </c>
      <c r="K93" s="42"/>
      <c r="L93" s="52"/>
      <c r="M93" s="41">
        <f t="shared" si="17"/>
        <v>0</v>
      </c>
      <c r="N93" s="41">
        <f t="shared" si="18"/>
        <v>0</v>
      </c>
      <c r="O93" s="42"/>
      <c r="P93" s="41">
        <f t="shared" si="15"/>
        <v>0</v>
      </c>
      <c r="R93" s="40"/>
    </row>
    <row r="94" spans="2:18" ht="11.25">
      <c r="B94" s="38"/>
      <c r="D94" s="38"/>
      <c r="F94" s="38"/>
      <c r="G94" s="2"/>
      <c r="H94" s="39"/>
      <c r="J94" s="41">
        <f>ROUND(F94*H94,2)</f>
        <v>0</v>
      </c>
      <c r="K94" s="42"/>
      <c r="L94" s="52"/>
      <c r="M94" s="41">
        <f>ROUND(J94*$M$11,2)</f>
        <v>0</v>
      </c>
      <c r="N94" s="41">
        <f>ROUND(SUM(J94,L94:M94)*$N$11,2)</f>
        <v>0</v>
      </c>
      <c r="O94" s="42"/>
      <c r="P94" s="41">
        <f t="shared" si="15"/>
        <v>0</v>
      </c>
      <c r="R94" s="40"/>
    </row>
    <row r="95" spans="2:18" ht="11.25">
      <c r="B95" s="38"/>
      <c r="D95" s="38"/>
      <c r="F95" s="38"/>
      <c r="G95" s="2"/>
      <c r="H95" s="39"/>
      <c r="J95" s="41">
        <f>ROUND(F95*H95,2)</f>
        <v>0</v>
      </c>
      <c r="K95" s="42"/>
      <c r="L95" s="52"/>
      <c r="M95" s="41">
        <f>ROUND(J95*$M$11,2)</f>
        <v>0</v>
      </c>
      <c r="N95" s="41">
        <f>ROUND(SUM(J95,L95:M95)*$N$11,2)</f>
        <v>0</v>
      </c>
      <c r="O95" s="42"/>
      <c r="P95" s="41">
        <f t="shared" si="15"/>
        <v>0</v>
      </c>
      <c r="R95" s="40"/>
    </row>
    <row r="96" spans="2:18" ht="11.25">
      <c r="B96" s="38"/>
      <c r="D96" s="38"/>
      <c r="F96" s="38"/>
      <c r="G96" s="2"/>
      <c r="H96" s="39"/>
      <c r="J96" s="41">
        <f>ROUND(F96*H96,2)</f>
        <v>0</v>
      </c>
      <c r="K96" s="42"/>
      <c r="L96" s="52"/>
      <c r="M96" s="41">
        <f>ROUND(J96*$M$11,2)</f>
        <v>0</v>
      </c>
      <c r="N96" s="41">
        <f>ROUND(SUM(J96,L96:M96)*$N$11,2)</f>
        <v>0</v>
      </c>
      <c r="O96" s="42"/>
      <c r="P96" s="41">
        <f t="shared" si="15"/>
        <v>0</v>
      </c>
      <c r="R96" s="40"/>
    </row>
    <row r="97" ht="5.25" customHeight="1">
      <c r="L97" s="33"/>
    </row>
    <row r="98" spans="2:18" ht="11.25">
      <c r="B98" s="44" t="s">
        <v>86</v>
      </c>
      <c r="C98" s="45"/>
      <c r="D98" s="48" t="s">
        <v>87</v>
      </c>
      <c r="E98" s="45"/>
      <c r="F98" s="46">
        <f>SUM(F80:F96)</f>
        <v>0</v>
      </c>
      <c r="G98" s="47"/>
      <c r="H98" s="48" t="s">
        <v>87</v>
      </c>
      <c r="I98" s="45"/>
      <c r="J98" s="49">
        <f>SUM(J80:J96)</f>
        <v>0</v>
      </c>
      <c r="K98" s="45"/>
      <c r="L98" s="52"/>
      <c r="M98" s="49">
        <f>SUM(M80:M96)</f>
        <v>0</v>
      </c>
      <c r="N98" s="49">
        <f>SUM(N80:N96)</f>
        <v>0</v>
      </c>
      <c r="O98" s="45"/>
      <c r="P98" s="49">
        <f>SUM(P80:P96)</f>
        <v>0</v>
      </c>
      <c r="Q98" s="45"/>
      <c r="R98" s="50" t="s">
        <v>87</v>
      </c>
    </row>
    <row r="99" ht="5.25" customHeight="1"/>
    <row r="100" spans="2:18" ht="32.25" customHeight="1">
      <c r="B100" s="99" t="s">
        <v>136</v>
      </c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</row>
    <row r="101" ht="5.25" customHeight="1"/>
    <row r="102" spans="2:18" ht="22.5" customHeight="1">
      <c r="B102" s="97" t="s">
        <v>88</v>
      </c>
      <c r="C102" s="97"/>
      <c r="D102" s="97"/>
      <c r="E102" s="3"/>
      <c r="F102" s="101" t="s">
        <v>72</v>
      </c>
      <c r="G102" s="3"/>
      <c r="H102" s="101" t="s">
        <v>73</v>
      </c>
      <c r="I102" s="3"/>
      <c r="J102" s="101" t="s">
        <v>74</v>
      </c>
      <c r="K102" s="3"/>
      <c r="L102" s="37"/>
      <c r="M102" s="37"/>
      <c r="N102" s="7" t="s">
        <v>76</v>
      </c>
      <c r="O102" s="3"/>
      <c r="P102" s="97" t="s">
        <v>77</v>
      </c>
      <c r="Q102" s="3"/>
      <c r="R102" s="97" t="s">
        <v>78</v>
      </c>
    </row>
    <row r="103" spans="2:18" ht="22.5" customHeight="1">
      <c r="B103" s="97"/>
      <c r="C103" s="97"/>
      <c r="D103" s="97"/>
      <c r="E103" s="3"/>
      <c r="F103" s="102"/>
      <c r="G103" s="3"/>
      <c r="H103" s="102"/>
      <c r="I103" s="3"/>
      <c r="J103" s="102"/>
      <c r="K103" s="3"/>
      <c r="L103" s="51"/>
      <c r="M103" s="51"/>
      <c r="N103" s="43">
        <f>STATYSTYKI!$D$7</f>
        <v>0.1964</v>
      </c>
      <c r="O103" s="3"/>
      <c r="P103" s="97"/>
      <c r="Q103" s="3"/>
      <c r="R103" s="97"/>
    </row>
    <row r="104" spans="12:13" ht="5.25" customHeight="1">
      <c r="L104" s="33"/>
      <c r="M104" s="33"/>
    </row>
    <row r="105" spans="2:18" ht="11.25">
      <c r="B105" s="92"/>
      <c r="C105" s="92"/>
      <c r="D105" s="92"/>
      <c r="F105" s="38"/>
      <c r="G105" s="2"/>
      <c r="H105" s="39"/>
      <c r="I105" s="42"/>
      <c r="J105" s="41">
        <f>ROUND(F105*H105,2)</f>
        <v>0</v>
      </c>
      <c r="K105" s="42"/>
      <c r="L105" s="52"/>
      <c r="M105" s="52"/>
      <c r="N105" s="41">
        <f>ROUND(SUM(J105,L105:M105)*$N$11,2)</f>
        <v>0</v>
      </c>
      <c r="O105" s="42"/>
      <c r="P105" s="41">
        <f aca="true" t="shared" si="19" ref="P105:P112">SUM(J105,L105:N105)</f>
        <v>0</v>
      </c>
      <c r="R105" s="40"/>
    </row>
    <row r="106" spans="2:18" ht="11.25">
      <c r="B106" s="92"/>
      <c r="C106" s="92"/>
      <c r="D106" s="92"/>
      <c r="F106" s="38"/>
      <c r="G106" s="2"/>
      <c r="H106" s="39"/>
      <c r="I106" s="42"/>
      <c r="J106" s="41">
        <f aca="true" t="shared" si="20" ref="J106:J112">ROUND(F106*H106,2)</f>
        <v>0</v>
      </c>
      <c r="K106" s="42"/>
      <c r="L106" s="52"/>
      <c r="M106" s="52"/>
      <c r="N106" s="41">
        <f aca="true" t="shared" si="21" ref="N106:N112">ROUND(SUM(J106,L106:M106)*$N$11,2)</f>
        <v>0</v>
      </c>
      <c r="O106" s="42"/>
      <c r="P106" s="41">
        <f t="shared" si="19"/>
        <v>0</v>
      </c>
      <c r="R106" s="40"/>
    </row>
    <row r="107" spans="2:18" ht="11.25">
      <c r="B107" s="92"/>
      <c r="C107" s="92"/>
      <c r="D107" s="92"/>
      <c r="F107" s="38"/>
      <c r="G107" s="2"/>
      <c r="H107" s="39"/>
      <c r="I107" s="42"/>
      <c r="J107" s="41">
        <f t="shared" si="20"/>
        <v>0</v>
      </c>
      <c r="K107" s="42"/>
      <c r="L107" s="52"/>
      <c r="M107" s="52"/>
      <c r="N107" s="41">
        <f t="shared" si="21"/>
        <v>0</v>
      </c>
      <c r="O107" s="42"/>
      <c r="P107" s="41">
        <f t="shared" si="19"/>
        <v>0</v>
      </c>
      <c r="R107" s="40"/>
    </row>
    <row r="108" spans="2:18" ht="11.25">
      <c r="B108" s="92"/>
      <c r="C108" s="92"/>
      <c r="D108" s="92"/>
      <c r="F108" s="38"/>
      <c r="G108" s="2"/>
      <c r="H108" s="39"/>
      <c r="I108" s="42"/>
      <c r="J108" s="41">
        <f t="shared" si="20"/>
        <v>0</v>
      </c>
      <c r="K108" s="42"/>
      <c r="L108" s="52"/>
      <c r="M108" s="52"/>
      <c r="N108" s="41">
        <f t="shared" si="21"/>
        <v>0</v>
      </c>
      <c r="O108" s="42"/>
      <c r="P108" s="41">
        <f t="shared" si="19"/>
        <v>0</v>
      </c>
      <c r="R108" s="40"/>
    </row>
    <row r="109" spans="2:18" ht="11.25">
      <c r="B109" s="92"/>
      <c r="C109" s="92"/>
      <c r="D109" s="92"/>
      <c r="F109" s="38"/>
      <c r="G109" s="2"/>
      <c r="H109" s="39"/>
      <c r="I109" s="42"/>
      <c r="J109" s="41">
        <f t="shared" si="20"/>
        <v>0</v>
      </c>
      <c r="K109" s="42"/>
      <c r="L109" s="52"/>
      <c r="M109" s="52"/>
      <c r="N109" s="41">
        <f t="shared" si="21"/>
        <v>0</v>
      </c>
      <c r="O109" s="42"/>
      <c r="P109" s="41">
        <f t="shared" si="19"/>
        <v>0</v>
      </c>
      <c r="R109" s="40"/>
    </row>
    <row r="110" spans="2:18" ht="11.25">
      <c r="B110" s="92"/>
      <c r="C110" s="92"/>
      <c r="D110" s="92"/>
      <c r="F110" s="38"/>
      <c r="G110" s="2"/>
      <c r="H110" s="39"/>
      <c r="I110" s="42"/>
      <c r="J110" s="41">
        <f t="shared" si="20"/>
        <v>0</v>
      </c>
      <c r="K110" s="42"/>
      <c r="L110" s="52"/>
      <c r="M110" s="52"/>
      <c r="N110" s="41">
        <f t="shared" si="21"/>
        <v>0</v>
      </c>
      <c r="O110" s="42"/>
      <c r="P110" s="41">
        <f t="shared" si="19"/>
        <v>0</v>
      </c>
      <c r="R110" s="40"/>
    </row>
    <row r="111" spans="2:18" ht="11.25">
      <c r="B111" s="92"/>
      <c r="C111" s="92"/>
      <c r="D111" s="92"/>
      <c r="F111" s="38"/>
      <c r="G111" s="2"/>
      <c r="H111" s="39"/>
      <c r="I111" s="42"/>
      <c r="J111" s="41">
        <f t="shared" si="20"/>
        <v>0</v>
      </c>
      <c r="K111" s="42"/>
      <c r="L111" s="52"/>
      <c r="M111" s="52"/>
      <c r="N111" s="41">
        <f t="shared" si="21"/>
        <v>0</v>
      </c>
      <c r="O111" s="42"/>
      <c r="P111" s="41">
        <f t="shared" si="19"/>
        <v>0</v>
      </c>
      <c r="R111" s="40"/>
    </row>
    <row r="112" spans="2:18" ht="11.25">
      <c r="B112" s="92"/>
      <c r="C112" s="92"/>
      <c r="D112" s="92"/>
      <c r="F112" s="38"/>
      <c r="G112" s="2"/>
      <c r="H112" s="39"/>
      <c r="I112" s="42"/>
      <c r="J112" s="41">
        <f t="shared" si="20"/>
        <v>0</v>
      </c>
      <c r="K112" s="42"/>
      <c r="L112" s="52"/>
      <c r="M112" s="52"/>
      <c r="N112" s="41">
        <f t="shared" si="21"/>
        <v>0</v>
      </c>
      <c r="O112" s="42"/>
      <c r="P112" s="41">
        <f t="shared" si="19"/>
        <v>0</v>
      </c>
      <c r="R112" s="40"/>
    </row>
    <row r="113" spans="12:13" ht="5.25" customHeight="1">
      <c r="L113" s="33"/>
      <c r="M113" s="33"/>
    </row>
    <row r="114" spans="2:18" ht="11.25">
      <c r="B114" s="94" t="s">
        <v>86</v>
      </c>
      <c r="C114" s="95"/>
      <c r="D114" s="96"/>
      <c r="E114" s="45"/>
      <c r="F114" s="46">
        <f>SUM(F105:F112)</f>
        <v>0</v>
      </c>
      <c r="G114" s="47"/>
      <c r="H114" s="48" t="s">
        <v>87</v>
      </c>
      <c r="I114" s="45"/>
      <c r="J114" s="49">
        <f>SUM(J105:J112)</f>
        <v>0</v>
      </c>
      <c r="K114" s="45"/>
      <c r="L114" s="53"/>
      <c r="M114" s="53"/>
      <c r="N114" s="49">
        <f>SUM(N105:N112)</f>
        <v>0</v>
      </c>
      <c r="O114" s="45"/>
      <c r="P114" s="49">
        <f>SUM(P105:P112)</f>
        <v>0</v>
      </c>
      <c r="Q114" s="45"/>
      <c r="R114" s="50" t="s">
        <v>87</v>
      </c>
    </row>
    <row r="115" ht="5.25" customHeight="1"/>
    <row r="116" spans="2:18" ht="11.25">
      <c r="B116" s="99" t="s">
        <v>137</v>
      </c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</row>
    <row r="117" ht="5.25" customHeight="1"/>
    <row r="118" spans="2:6" ht="11.25">
      <c r="B118" s="98" t="s">
        <v>89</v>
      </c>
      <c r="C118" s="98"/>
      <c r="D118" s="98"/>
      <c r="E118" s="98"/>
      <c r="F118" s="98"/>
    </row>
    <row r="119" spans="2:8" ht="11.25">
      <c r="B119" s="100" t="s">
        <v>90</v>
      </c>
      <c r="C119" s="100"/>
      <c r="D119" s="100"/>
      <c r="E119" s="100"/>
      <c r="F119" s="100"/>
      <c r="G119" s="100"/>
      <c r="H119" s="100"/>
    </row>
    <row r="120" ht="5.25" customHeight="1"/>
    <row r="121" spans="2:18" ht="22.5" customHeight="1">
      <c r="B121" s="97" t="s">
        <v>88</v>
      </c>
      <c r="C121" s="97"/>
      <c r="D121" s="97"/>
      <c r="E121" s="3"/>
      <c r="F121" s="101" t="s">
        <v>72</v>
      </c>
      <c r="G121" s="3"/>
      <c r="H121" s="101" t="s">
        <v>73</v>
      </c>
      <c r="I121" s="3"/>
      <c r="J121" s="101" t="s">
        <v>74</v>
      </c>
      <c r="K121" s="3"/>
      <c r="L121" s="37"/>
      <c r="M121" s="37"/>
      <c r="N121" s="37"/>
      <c r="O121" s="3"/>
      <c r="P121" s="97" t="s">
        <v>77</v>
      </c>
      <c r="Q121" s="3"/>
      <c r="R121" s="97" t="s">
        <v>78</v>
      </c>
    </row>
    <row r="122" spans="2:18" ht="22.5" customHeight="1">
      <c r="B122" s="97"/>
      <c r="C122" s="97"/>
      <c r="D122" s="97"/>
      <c r="E122" s="3"/>
      <c r="F122" s="102"/>
      <c r="G122" s="3"/>
      <c r="H122" s="102"/>
      <c r="I122" s="3"/>
      <c r="J122" s="102"/>
      <c r="K122" s="3"/>
      <c r="L122" s="51"/>
      <c r="M122" s="51"/>
      <c r="N122" s="51"/>
      <c r="O122" s="3"/>
      <c r="P122" s="97"/>
      <c r="Q122" s="3"/>
      <c r="R122" s="97"/>
    </row>
    <row r="123" spans="12:14" ht="5.25" customHeight="1">
      <c r="L123" s="33"/>
      <c r="M123" s="33"/>
      <c r="N123" s="33"/>
    </row>
    <row r="124" spans="2:18" ht="11.25">
      <c r="B124" s="92"/>
      <c r="C124" s="92"/>
      <c r="D124" s="92"/>
      <c r="F124" s="38"/>
      <c r="G124" s="2"/>
      <c r="H124" s="39"/>
      <c r="I124" s="42"/>
      <c r="J124" s="41">
        <f>ROUND(F124*H124,2)</f>
        <v>0</v>
      </c>
      <c r="K124" s="42"/>
      <c r="L124" s="52"/>
      <c r="M124" s="52"/>
      <c r="N124" s="52"/>
      <c r="O124" s="42"/>
      <c r="P124" s="41">
        <f aca="true" t="shared" si="22" ref="P124:P131">SUM(J124,L124:N124)</f>
        <v>0</v>
      </c>
      <c r="R124" s="40"/>
    </row>
    <row r="125" spans="2:18" ht="11.25">
      <c r="B125" s="92"/>
      <c r="C125" s="92"/>
      <c r="D125" s="92"/>
      <c r="F125" s="38"/>
      <c r="G125" s="2"/>
      <c r="H125" s="39"/>
      <c r="I125" s="42"/>
      <c r="J125" s="41">
        <f aca="true" t="shared" si="23" ref="J125:J131">ROUND(F125*H125,2)</f>
        <v>0</v>
      </c>
      <c r="K125" s="42"/>
      <c r="L125" s="52"/>
      <c r="M125" s="52"/>
      <c r="N125" s="52"/>
      <c r="O125" s="42"/>
      <c r="P125" s="41">
        <f t="shared" si="22"/>
        <v>0</v>
      </c>
      <c r="R125" s="40"/>
    </row>
    <row r="126" spans="2:18" ht="11.25">
      <c r="B126" s="92"/>
      <c r="C126" s="92"/>
      <c r="D126" s="92"/>
      <c r="F126" s="38"/>
      <c r="G126" s="2"/>
      <c r="H126" s="39"/>
      <c r="I126" s="42"/>
      <c r="J126" s="41">
        <f t="shared" si="23"/>
        <v>0</v>
      </c>
      <c r="K126" s="42"/>
      <c r="L126" s="52"/>
      <c r="M126" s="52"/>
      <c r="N126" s="52"/>
      <c r="O126" s="42"/>
      <c r="P126" s="41">
        <f t="shared" si="22"/>
        <v>0</v>
      </c>
      <c r="R126" s="40"/>
    </row>
    <row r="127" spans="2:18" ht="11.25">
      <c r="B127" s="92"/>
      <c r="C127" s="92"/>
      <c r="D127" s="92"/>
      <c r="F127" s="38"/>
      <c r="G127" s="2"/>
      <c r="H127" s="39"/>
      <c r="I127" s="42"/>
      <c r="J127" s="41">
        <f t="shared" si="23"/>
        <v>0</v>
      </c>
      <c r="K127" s="42"/>
      <c r="L127" s="52"/>
      <c r="M127" s="52"/>
      <c r="N127" s="52"/>
      <c r="O127" s="42"/>
      <c r="P127" s="41">
        <f t="shared" si="22"/>
        <v>0</v>
      </c>
      <c r="R127" s="40"/>
    </row>
    <row r="128" spans="2:18" ht="11.25">
      <c r="B128" s="92"/>
      <c r="C128" s="92"/>
      <c r="D128" s="92"/>
      <c r="F128" s="38"/>
      <c r="G128" s="2"/>
      <c r="H128" s="39"/>
      <c r="I128" s="42"/>
      <c r="J128" s="41">
        <f t="shared" si="23"/>
        <v>0</v>
      </c>
      <c r="K128" s="42"/>
      <c r="L128" s="52"/>
      <c r="M128" s="52"/>
      <c r="N128" s="52"/>
      <c r="O128" s="42"/>
      <c r="P128" s="41">
        <f t="shared" si="22"/>
        <v>0</v>
      </c>
      <c r="R128" s="40"/>
    </row>
    <row r="129" spans="2:18" ht="11.25">
      <c r="B129" s="92"/>
      <c r="C129" s="92"/>
      <c r="D129" s="92"/>
      <c r="F129" s="38"/>
      <c r="G129" s="2"/>
      <c r="H129" s="39"/>
      <c r="I129" s="42"/>
      <c r="J129" s="41">
        <f t="shared" si="23"/>
        <v>0</v>
      </c>
      <c r="K129" s="42"/>
      <c r="L129" s="52"/>
      <c r="M129" s="52"/>
      <c r="N129" s="52"/>
      <c r="O129" s="42"/>
      <c r="P129" s="41">
        <f t="shared" si="22"/>
        <v>0</v>
      </c>
      <c r="R129" s="40"/>
    </row>
    <row r="130" spans="2:18" ht="11.25">
      <c r="B130" s="92"/>
      <c r="C130" s="92"/>
      <c r="D130" s="92"/>
      <c r="F130" s="38"/>
      <c r="G130" s="2"/>
      <c r="H130" s="39"/>
      <c r="I130" s="42"/>
      <c r="J130" s="41">
        <f t="shared" si="23"/>
        <v>0</v>
      </c>
      <c r="K130" s="42"/>
      <c r="L130" s="52"/>
      <c r="M130" s="52"/>
      <c r="N130" s="52"/>
      <c r="O130" s="42"/>
      <c r="P130" s="41">
        <f t="shared" si="22"/>
        <v>0</v>
      </c>
      <c r="R130" s="40"/>
    </row>
    <row r="131" spans="2:18" ht="11.25">
      <c r="B131" s="92"/>
      <c r="C131" s="92"/>
      <c r="D131" s="92"/>
      <c r="F131" s="38"/>
      <c r="G131" s="2"/>
      <c r="H131" s="39"/>
      <c r="I131" s="42"/>
      <c r="J131" s="41">
        <f t="shared" si="23"/>
        <v>0</v>
      </c>
      <c r="K131" s="42"/>
      <c r="L131" s="52"/>
      <c r="M131" s="52"/>
      <c r="N131" s="52"/>
      <c r="O131" s="42"/>
      <c r="P131" s="41">
        <f t="shared" si="22"/>
        <v>0</v>
      </c>
      <c r="R131" s="40"/>
    </row>
    <row r="132" spans="12:14" ht="5.25" customHeight="1">
      <c r="L132" s="33"/>
      <c r="M132" s="33"/>
      <c r="N132" s="33"/>
    </row>
    <row r="133" spans="2:18" ht="11.25">
      <c r="B133" s="94" t="s">
        <v>86</v>
      </c>
      <c r="C133" s="95"/>
      <c r="D133" s="96"/>
      <c r="E133" s="45"/>
      <c r="F133" s="46">
        <f>SUM(F124:F131)</f>
        <v>0</v>
      </c>
      <c r="G133" s="47"/>
      <c r="H133" s="48" t="s">
        <v>87</v>
      </c>
      <c r="I133" s="45"/>
      <c r="J133" s="49">
        <f>SUM(J124:J131)</f>
        <v>0</v>
      </c>
      <c r="K133" s="45"/>
      <c r="L133" s="53"/>
      <c r="M133" s="53"/>
      <c r="N133" s="53"/>
      <c r="O133" s="45"/>
      <c r="P133" s="49">
        <f>SUM(P124:P131)</f>
        <v>0</v>
      </c>
      <c r="Q133" s="45"/>
      <c r="R133" s="50" t="s">
        <v>87</v>
      </c>
    </row>
    <row r="134" ht="5.25" customHeight="1"/>
    <row r="135" spans="2:6" ht="11.25">
      <c r="B135" s="98" t="s">
        <v>91</v>
      </c>
      <c r="C135" s="98"/>
      <c r="D135" s="98"/>
      <c r="E135" s="98"/>
      <c r="F135" s="98"/>
    </row>
    <row r="136" spans="2:12" ht="11.25" customHeight="1">
      <c r="B136" s="100" t="s">
        <v>129</v>
      </c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</row>
    <row r="137" ht="5.25" customHeight="1"/>
    <row r="138" spans="2:18" ht="22.5" customHeight="1">
      <c r="B138" s="97" t="s">
        <v>88</v>
      </c>
      <c r="C138" s="97"/>
      <c r="D138" s="97"/>
      <c r="E138" s="3"/>
      <c r="F138" s="101" t="s">
        <v>72</v>
      </c>
      <c r="G138" s="3"/>
      <c r="H138" s="101" t="s">
        <v>73</v>
      </c>
      <c r="I138" s="3"/>
      <c r="J138" s="101" t="s">
        <v>74</v>
      </c>
      <c r="K138" s="3"/>
      <c r="L138" s="37"/>
      <c r="M138" s="37"/>
      <c r="N138" s="7" t="s">
        <v>76</v>
      </c>
      <c r="O138" s="3"/>
      <c r="P138" s="97" t="s">
        <v>77</v>
      </c>
      <c r="Q138" s="3"/>
      <c r="R138" s="97" t="s">
        <v>78</v>
      </c>
    </row>
    <row r="139" spans="2:18" ht="22.5" customHeight="1">
      <c r="B139" s="97"/>
      <c r="C139" s="97"/>
      <c r="D139" s="97"/>
      <c r="E139" s="3"/>
      <c r="F139" s="102"/>
      <c r="G139" s="3"/>
      <c r="H139" s="102"/>
      <c r="I139" s="3"/>
      <c r="J139" s="102"/>
      <c r="K139" s="3"/>
      <c r="L139" s="51"/>
      <c r="M139" s="51"/>
      <c r="N139" s="43">
        <f>STATYSTYKI!$D$7</f>
        <v>0.1964</v>
      </c>
      <c r="O139" s="3"/>
      <c r="P139" s="97"/>
      <c r="Q139" s="3"/>
      <c r="R139" s="97"/>
    </row>
    <row r="140" spans="12:13" ht="5.25" customHeight="1">
      <c r="L140" s="33"/>
      <c r="M140" s="33"/>
    </row>
    <row r="141" spans="2:18" ht="11.25">
      <c r="B141" s="92"/>
      <c r="C141" s="92"/>
      <c r="D141" s="92"/>
      <c r="F141" s="38"/>
      <c r="G141" s="2"/>
      <c r="H141" s="39"/>
      <c r="I141" s="42"/>
      <c r="J141" s="41">
        <f>ROUND(F141*H141,2)</f>
        <v>0</v>
      </c>
      <c r="K141" s="42"/>
      <c r="L141" s="52"/>
      <c r="M141" s="52"/>
      <c r="N141" s="41">
        <f>ROUND(SUM(J141,L141:M141)*$N$11,2)</f>
        <v>0</v>
      </c>
      <c r="O141" s="42"/>
      <c r="P141" s="41">
        <f aca="true" t="shared" si="24" ref="P141:P148">SUM(J141,L141:N141)</f>
        <v>0</v>
      </c>
      <c r="R141" s="40"/>
    </row>
    <row r="142" spans="2:18" ht="11.25">
      <c r="B142" s="92"/>
      <c r="C142" s="92"/>
      <c r="D142" s="92"/>
      <c r="F142" s="38"/>
      <c r="G142" s="2"/>
      <c r="H142" s="39"/>
      <c r="I142" s="42"/>
      <c r="J142" s="41">
        <f aca="true" t="shared" si="25" ref="J142:J148">ROUND(F142*H142,2)</f>
        <v>0</v>
      </c>
      <c r="K142" s="42"/>
      <c r="L142" s="52"/>
      <c r="M142" s="52"/>
      <c r="N142" s="41">
        <f aca="true" t="shared" si="26" ref="N142:N148">ROUND(SUM(J142,L142:M142)*$N$11,2)</f>
        <v>0</v>
      </c>
      <c r="O142" s="42"/>
      <c r="P142" s="41">
        <f t="shared" si="24"/>
        <v>0</v>
      </c>
      <c r="R142" s="40"/>
    </row>
    <row r="143" spans="2:18" ht="11.25">
      <c r="B143" s="92"/>
      <c r="C143" s="92"/>
      <c r="D143" s="92"/>
      <c r="F143" s="38"/>
      <c r="G143" s="2"/>
      <c r="H143" s="39"/>
      <c r="I143" s="42"/>
      <c r="J143" s="41">
        <f t="shared" si="25"/>
        <v>0</v>
      </c>
      <c r="K143" s="42"/>
      <c r="L143" s="52"/>
      <c r="M143" s="52"/>
      <c r="N143" s="41">
        <f t="shared" si="26"/>
        <v>0</v>
      </c>
      <c r="O143" s="42"/>
      <c r="P143" s="41">
        <f t="shared" si="24"/>
        <v>0</v>
      </c>
      <c r="R143" s="40"/>
    </row>
    <row r="144" spans="2:18" ht="11.25">
      <c r="B144" s="92"/>
      <c r="C144" s="92"/>
      <c r="D144" s="92"/>
      <c r="F144" s="38"/>
      <c r="G144" s="2"/>
      <c r="H144" s="39"/>
      <c r="I144" s="42"/>
      <c r="J144" s="41">
        <f t="shared" si="25"/>
        <v>0</v>
      </c>
      <c r="K144" s="42"/>
      <c r="L144" s="52"/>
      <c r="M144" s="52"/>
      <c r="N144" s="41">
        <f t="shared" si="26"/>
        <v>0</v>
      </c>
      <c r="O144" s="42"/>
      <c r="P144" s="41">
        <f t="shared" si="24"/>
        <v>0</v>
      </c>
      <c r="R144" s="40"/>
    </row>
    <row r="145" spans="2:18" ht="11.25">
      <c r="B145" s="92"/>
      <c r="C145" s="92"/>
      <c r="D145" s="92"/>
      <c r="F145" s="38"/>
      <c r="G145" s="2"/>
      <c r="H145" s="39"/>
      <c r="I145" s="42"/>
      <c r="J145" s="41">
        <f t="shared" si="25"/>
        <v>0</v>
      </c>
      <c r="K145" s="42"/>
      <c r="L145" s="52"/>
      <c r="M145" s="52"/>
      <c r="N145" s="41">
        <f t="shared" si="26"/>
        <v>0</v>
      </c>
      <c r="O145" s="42"/>
      <c r="P145" s="41">
        <f t="shared" si="24"/>
        <v>0</v>
      </c>
      <c r="R145" s="40"/>
    </row>
    <row r="146" spans="2:18" ht="11.25">
      <c r="B146" s="92"/>
      <c r="C146" s="92"/>
      <c r="D146" s="92"/>
      <c r="F146" s="38"/>
      <c r="G146" s="2"/>
      <c r="H146" s="39"/>
      <c r="I146" s="42"/>
      <c r="J146" s="41">
        <f t="shared" si="25"/>
        <v>0</v>
      </c>
      <c r="K146" s="42"/>
      <c r="L146" s="52"/>
      <c r="M146" s="52"/>
      <c r="N146" s="41">
        <f t="shared" si="26"/>
        <v>0</v>
      </c>
      <c r="O146" s="42"/>
      <c r="P146" s="41">
        <f t="shared" si="24"/>
        <v>0</v>
      </c>
      <c r="R146" s="40"/>
    </row>
    <row r="147" spans="2:18" ht="11.25">
      <c r="B147" s="92"/>
      <c r="C147" s="92"/>
      <c r="D147" s="92"/>
      <c r="F147" s="38"/>
      <c r="G147" s="2"/>
      <c r="H147" s="39"/>
      <c r="I147" s="42"/>
      <c r="J147" s="41">
        <f t="shared" si="25"/>
        <v>0</v>
      </c>
      <c r="K147" s="42"/>
      <c r="L147" s="52"/>
      <c r="M147" s="52"/>
      <c r="N147" s="41">
        <f t="shared" si="26"/>
        <v>0</v>
      </c>
      <c r="O147" s="42"/>
      <c r="P147" s="41">
        <f t="shared" si="24"/>
        <v>0</v>
      </c>
      <c r="R147" s="40"/>
    </row>
    <row r="148" spans="2:18" ht="11.25">
      <c r="B148" s="92"/>
      <c r="C148" s="92"/>
      <c r="D148" s="92"/>
      <c r="F148" s="38"/>
      <c r="G148" s="2"/>
      <c r="H148" s="39"/>
      <c r="I148" s="42"/>
      <c r="J148" s="41">
        <f t="shared" si="25"/>
        <v>0</v>
      </c>
      <c r="K148" s="42"/>
      <c r="L148" s="52"/>
      <c r="M148" s="52"/>
      <c r="N148" s="41">
        <f t="shared" si="26"/>
        <v>0</v>
      </c>
      <c r="O148" s="42"/>
      <c r="P148" s="41">
        <f t="shared" si="24"/>
        <v>0</v>
      </c>
      <c r="R148" s="40"/>
    </row>
    <row r="149" spans="12:13" ht="5.25" customHeight="1">
      <c r="L149" s="33"/>
      <c r="M149" s="33"/>
    </row>
    <row r="150" spans="2:18" ht="11.25">
      <c r="B150" s="94" t="s">
        <v>86</v>
      </c>
      <c r="C150" s="95"/>
      <c r="D150" s="96"/>
      <c r="E150" s="45"/>
      <c r="F150" s="46">
        <f>SUM(F141:F148)</f>
        <v>0</v>
      </c>
      <c r="G150" s="47"/>
      <c r="H150" s="48" t="s">
        <v>87</v>
      </c>
      <c r="I150" s="45"/>
      <c r="J150" s="49">
        <f>SUM(J141:J148)</f>
        <v>0</v>
      </c>
      <c r="K150" s="45"/>
      <c r="L150" s="53"/>
      <c r="M150" s="53"/>
      <c r="N150" s="49">
        <f>SUM(N141:N148)</f>
        <v>0</v>
      </c>
      <c r="O150" s="45"/>
      <c r="P150" s="49">
        <f>SUM(P141:P148)</f>
        <v>0</v>
      </c>
      <c r="Q150" s="45"/>
      <c r="R150" s="50" t="s">
        <v>87</v>
      </c>
    </row>
    <row r="151" ht="5.25" customHeight="1"/>
    <row r="152" spans="2:18" ht="15" customHeight="1">
      <c r="B152" s="99" t="s">
        <v>21</v>
      </c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</row>
    <row r="153" ht="5.25" customHeight="1"/>
    <row r="154" spans="2:18" ht="15" customHeight="1">
      <c r="B154" s="99" t="s">
        <v>22</v>
      </c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</row>
    <row r="155" ht="5.25" customHeight="1"/>
    <row r="156" spans="2:18" ht="22.5" customHeight="1">
      <c r="B156" s="97" t="s">
        <v>88</v>
      </c>
      <c r="C156" s="97"/>
      <c r="D156" s="97"/>
      <c r="E156" s="3"/>
      <c r="F156" s="101" t="s">
        <v>133</v>
      </c>
      <c r="G156" s="3"/>
      <c r="H156" s="101" t="s">
        <v>73</v>
      </c>
      <c r="I156" s="3"/>
      <c r="J156" s="101" t="s">
        <v>74</v>
      </c>
      <c r="K156" s="3"/>
      <c r="L156" s="37"/>
      <c r="M156" s="37"/>
      <c r="N156" s="7" t="s">
        <v>76</v>
      </c>
      <c r="O156" s="3"/>
      <c r="P156" s="97" t="s">
        <v>77</v>
      </c>
      <c r="Q156" s="3"/>
      <c r="R156" s="97" t="s">
        <v>78</v>
      </c>
    </row>
    <row r="157" spans="2:18" ht="22.5" customHeight="1">
      <c r="B157" s="97"/>
      <c r="C157" s="97"/>
      <c r="D157" s="97"/>
      <c r="E157" s="3"/>
      <c r="F157" s="102"/>
      <c r="G157" s="3"/>
      <c r="H157" s="102"/>
      <c r="I157" s="3"/>
      <c r="J157" s="102"/>
      <c r="K157" s="3"/>
      <c r="L157" s="51"/>
      <c r="M157" s="51"/>
      <c r="N157" s="43">
        <f>STATYSTYKI!$D$7</f>
        <v>0.1964</v>
      </c>
      <c r="O157" s="3"/>
      <c r="P157" s="97"/>
      <c r="Q157" s="3"/>
      <c r="R157" s="97"/>
    </row>
    <row r="158" spans="12:13" ht="5.25" customHeight="1">
      <c r="L158" s="33"/>
      <c r="M158" s="33"/>
    </row>
    <row r="159" spans="2:18" ht="11.25">
      <c r="B159" s="93" t="s">
        <v>142</v>
      </c>
      <c r="C159" s="93"/>
      <c r="D159" s="93"/>
      <c r="F159" s="38"/>
      <c r="G159" s="2"/>
      <c r="H159" s="39"/>
      <c r="J159" s="41">
        <f aca="true" t="shared" si="27" ref="J159:J172">ROUND(F159*H159,2)</f>
        <v>0</v>
      </c>
      <c r="K159" s="42"/>
      <c r="L159" s="52"/>
      <c r="M159" s="52"/>
      <c r="N159" s="41">
        <f aca="true" t="shared" si="28" ref="N159:N172">ROUND(SUM(J159,L159:M159)*$N$11,2)</f>
        <v>0</v>
      </c>
      <c r="O159" s="42"/>
      <c r="P159" s="41">
        <f aca="true" t="shared" si="29" ref="P159:P172">SUM(J159,L159:N159)</f>
        <v>0</v>
      </c>
      <c r="R159" s="40"/>
    </row>
    <row r="160" spans="2:18" ht="11.25">
      <c r="B160" s="93" t="s">
        <v>143</v>
      </c>
      <c r="C160" s="93"/>
      <c r="D160" s="93"/>
      <c r="F160" s="38"/>
      <c r="G160" s="2"/>
      <c r="H160" s="39"/>
      <c r="J160" s="41">
        <f t="shared" si="27"/>
        <v>0</v>
      </c>
      <c r="K160" s="42"/>
      <c r="L160" s="52"/>
      <c r="M160" s="52"/>
      <c r="N160" s="41">
        <f t="shared" si="28"/>
        <v>0</v>
      </c>
      <c r="O160" s="42"/>
      <c r="P160" s="41">
        <f t="shared" si="29"/>
        <v>0</v>
      </c>
      <c r="R160" s="40"/>
    </row>
    <row r="161" spans="2:18" ht="11.25">
      <c r="B161" s="93" t="s">
        <v>144</v>
      </c>
      <c r="C161" s="93"/>
      <c r="D161" s="93"/>
      <c r="F161" s="38"/>
      <c r="G161" s="2"/>
      <c r="H161" s="39"/>
      <c r="J161" s="41">
        <f t="shared" si="27"/>
        <v>0</v>
      </c>
      <c r="K161" s="42"/>
      <c r="L161" s="52"/>
      <c r="M161" s="52"/>
      <c r="N161" s="41">
        <f t="shared" si="28"/>
        <v>0</v>
      </c>
      <c r="O161" s="42"/>
      <c r="P161" s="41">
        <f t="shared" si="29"/>
        <v>0</v>
      </c>
      <c r="R161" s="40"/>
    </row>
    <row r="162" spans="2:18" ht="11.25">
      <c r="B162" s="93" t="s">
        <v>145</v>
      </c>
      <c r="C162" s="93"/>
      <c r="D162" s="93"/>
      <c r="F162" s="38"/>
      <c r="G162" s="2"/>
      <c r="H162" s="39"/>
      <c r="J162" s="41">
        <f t="shared" si="27"/>
        <v>0</v>
      </c>
      <c r="K162" s="42"/>
      <c r="L162" s="52"/>
      <c r="M162" s="52"/>
      <c r="N162" s="41">
        <f t="shared" si="28"/>
        <v>0</v>
      </c>
      <c r="O162" s="42"/>
      <c r="P162" s="41">
        <f t="shared" si="29"/>
        <v>0</v>
      </c>
      <c r="R162" s="40"/>
    </row>
    <row r="163" spans="2:18" ht="11.25">
      <c r="B163" s="93" t="s">
        <v>157</v>
      </c>
      <c r="C163" s="93"/>
      <c r="D163" s="93"/>
      <c r="F163" s="38"/>
      <c r="G163" s="2"/>
      <c r="H163" s="39"/>
      <c r="J163" s="41">
        <f t="shared" si="27"/>
        <v>0</v>
      </c>
      <c r="K163" s="42"/>
      <c r="L163" s="52"/>
      <c r="M163" s="52"/>
      <c r="N163" s="41">
        <f t="shared" si="28"/>
        <v>0</v>
      </c>
      <c r="O163" s="42"/>
      <c r="P163" s="41">
        <f t="shared" si="29"/>
        <v>0</v>
      </c>
      <c r="R163" s="40"/>
    </row>
    <row r="164" spans="2:18" ht="11.25">
      <c r="B164" s="93" t="s">
        <v>146</v>
      </c>
      <c r="C164" s="93"/>
      <c r="D164" s="93"/>
      <c r="F164" s="38"/>
      <c r="G164" s="2"/>
      <c r="H164" s="39"/>
      <c r="J164" s="41">
        <f t="shared" si="27"/>
        <v>0</v>
      </c>
      <c r="K164" s="42"/>
      <c r="L164" s="52"/>
      <c r="M164" s="52"/>
      <c r="N164" s="41">
        <f t="shared" si="28"/>
        <v>0</v>
      </c>
      <c r="O164" s="42"/>
      <c r="P164" s="41">
        <f t="shared" si="29"/>
        <v>0</v>
      </c>
      <c r="R164" s="40"/>
    </row>
    <row r="165" spans="2:18" ht="11.25">
      <c r="B165" s="93" t="s">
        <v>147</v>
      </c>
      <c r="C165" s="93"/>
      <c r="D165" s="93"/>
      <c r="F165" s="38"/>
      <c r="G165" s="2"/>
      <c r="H165" s="39"/>
      <c r="J165" s="41">
        <f t="shared" si="27"/>
        <v>0</v>
      </c>
      <c r="K165" s="42"/>
      <c r="L165" s="52"/>
      <c r="M165" s="52"/>
      <c r="N165" s="41">
        <f t="shared" si="28"/>
        <v>0</v>
      </c>
      <c r="O165" s="42"/>
      <c r="P165" s="41">
        <f t="shared" si="29"/>
        <v>0</v>
      </c>
      <c r="R165" s="40"/>
    </row>
    <row r="166" spans="2:18" ht="11.25">
      <c r="B166" s="93" t="s">
        <v>148</v>
      </c>
      <c r="C166" s="93"/>
      <c r="D166" s="93"/>
      <c r="F166" s="38"/>
      <c r="G166" s="2"/>
      <c r="H166" s="39"/>
      <c r="J166" s="41">
        <f t="shared" si="27"/>
        <v>0</v>
      </c>
      <c r="K166" s="42"/>
      <c r="L166" s="52"/>
      <c r="M166" s="52"/>
      <c r="N166" s="41">
        <f t="shared" si="28"/>
        <v>0</v>
      </c>
      <c r="O166" s="42"/>
      <c r="P166" s="41">
        <f t="shared" si="29"/>
        <v>0</v>
      </c>
      <c r="R166" s="40"/>
    </row>
    <row r="167" spans="2:18" ht="11.25">
      <c r="B167" s="93" t="s">
        <v>149</v>
      </c>
      <c r="C167" s="93"/>
      <c r="D167" s="93"/>
      <c r="F167" s="38"/>
      <c r="G167" s="2"/>
      <c r="H167" s="39"/>
      <c r="J167" s="41">
        <f t="shared" si="27"/>
        <v>0</v>
      </c>
      <c r="K167" s="42"/>
      <c r="L167" s="52"/>
      <c r="M167" s="52"/>
      <c r="N167" s="41">
        <f t="shared" si="28"/>
        <v>0</v>
      </c>
      <c r="O167" s="42"/>
      <c r="P167" s="41">
        <f t="shared" si="29"/>
        <v>0</v>
      </c>
      <c r="R167" s="40"/>
    </row>
    <row r="168" spans="2:18" ht="11.25">
      <c r="B168" s="93" t="s">
        <v>150</v>
      </c>
      <c r="C168" s="93"/>
      <c r="D168" s="93"/>
      <c r="F168" s="38"/>
      <c r="G168" s="2"/>
      <c r="H168" s="39"/>
      <c r="J168" s="41">
        <f t="shared" si="27"/>
        <v>0</v>
      </c>
      <c r="K168" s="42"/>
      <c r="L168" s="52"/>
      <c r="M168" s="52"/>
      <c r="N168" s="41">
        <f t="shared" si="28"/>
        <v>0</v>
      </c>
      <c r="O168" s="42"/>
      <c r="P168" s="41">
        <f t="shared" si="29"/>
        <v>0</v>
      </c>
      <c r="R168" s="40"/>
    </row>
    <row r="169" spans="2:18" ht="11.25">
      <c r="B169" s="93" t="s">
        <v>151</v>
      </c>
      <c r="C169" s="93"/>
      <c r="D169" s="93"/>
      <c r="F169" s="38"/>
      <c r="G169" s="2"/>
      <c r="H169" s="39"/>
      <c r="J169" s="41">
        <f t="shared" si="27"/>
        <v>0</v>
      </c>
      <c r="K169" s="42"/>
      <c r="L169" s="52"/>
      <c r="M169" s="52"/>
      <c r="N169" s="41">
        <f t="shared" si="28"/>
        <v>0</v>
      </c>
      <c r="O169" s="42"/>
      <c r="P169" s="41">
        <f t="shared" si="29"/>
        <v>0</v>
      </c>
      <c r="R169" s="40"/>
    </row>
    <row r="170" spans="2:18" ht="11.25">
      <c r="B170" s="93" t="s">
        <v>152</v>
      </c>
      <c r="C170" s="93"/>
      <c r="D170" s="93"/>
      <c r="F170" s="38"/>
      <c r="G170" s="2"/>
      <c r="H170" s="39"/>
      <c r="J170" s="41">
        <f t="shared" si="27"/>
        <v>0</v>
      </c>
      <c r="K170" s="42"/>
      <c r="L170" s="52"/>
      <c r="M170" s="52"/>
      <c r="N170" s="41">
        <f t="shared" si="28"/>
        <v>0</v>
      </c>
      <c r="O170" s="42"/>
      <c r="P170" s="41">
        <f t="shared" si="29"/>
        <v>0</v>
      </c>
      <c r="R170" s="40"/>
    </row>
    <row r="171" spans="2:18" ht="11.25">
      <c r="B171" s="92"/>
      <c r="C171" s="92"/>
      <c r="D171" s="92"/>
      <c r="F171" s="38"/>
      <c r="G171" s="2"/>
      <c r="H171" s="39"/>
      <c r="J171" s="41">
        <f t="shared" si="27"/>
        <v>0</v>
      </c>
      <c r="K171" s="42"/>
      <c r="L171" s="52"/>
      <c r="M171" s="52"/>
      <c r="N171" s="41">
        <f t="shared" si="28"/>
        <v>0</v>
      </c>
      <c r="O171" s="42"/>
      <c r="P171" s="41">
        <f t="shared" si="29"/>
        <v>0</v>
      </c>
      <c r="R171" s="40"/>
    </row>
    <row r="172" spans="2:18" ht="11.25">
      <c r="B172" s="92"/>
      <c r="C172" s="92"/>
      <c r="D172" s="92"/>
      <c r="F172" s="38"/>
      <c r="G172" s="2"/>
      <c r="H172" s="39"/>
      <c r="J172" s="41">
        <f t="shared" si="27"/>
        <v>0</v>
      </c>
      <c r="K172" s="42"/>
      <c r="L172" s="52"/>
      <c r="M172" s="52"/>
      <c r="N172" s="41">
        <f t="shared" si="28"/>
        <v>0</v>
      </c>
      <c r="O172" s="42"/>
      <c r="P172" s="41">
        <f t="shared" si="29"/>
        <v>0</v>
      </c>
      <c r="R172" s="40"/>
    </row>
    <row r="173" spans="12:13" ht="5.25" customHeight="1">
      <c r="L173" s="33"/>
      <c r="M173" s="33"/>
    </row>
    <row r="174" spans="2:18" ht="11.25">
      <c r="B174" s="94" t="s">
        <v>86</v>
      </c>
      <c r="C174" s="95"/>
      <c r="D174" s="96"/>
      <c r="E174" s="45"/>
      <c r="F174" s="48" t="s">
        <v>87</v>
      </c>
      <c r="G174" s="47"/>
      <c r="H174" s="48" t="s">
        <v>87</v>
      </c>
      <c r="I174" s="45"/>
      <c r="J174" s="49">
        <f>SUM(J159:J172)</f>
        <v>0</v>
      </c>
      <c r="K174" s="45"/>
      <c r="L174" s="53"/>
      <c r="M174" s="53"/>
      <c r="N174" s="49">
        <f>SUM(N159:N172)</f>
        <v>0</v>
      </c>
      <c r="O174" s="45"/>
      <c r="P174" s="49">
        <f>SUM(P159:P172)</f>
        <v>0</v>
      </c>
      <c r="Q174" s="45"/>
      <c r="R174" s="50" t="s">
        <v>87</v>
      </c>
    </row>
    <row r="175" ht="5.25" customHeight="1"/>
    <row r="176" spans="2:18" ht="33" customHeight="1">
      <c r="B176" s="99" t="s">
        <v>138</v>
      </c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</row>
    <row r="177" ht="5.25" customHeight="1"/>
    <row r="178" spans="2:6" ht="11.25">
      <c r="B178" s="98" t="s">
        <v>89</v>
      </c>
      <c r="C178" s="98"/>
      <c r="D178" s="98"/>
      <c r="E178" s="98"/>
      <c r="F178" s="98"/>
    </row>
    <row r="179" spans="2:8" ht="11.25">
      <c r="B179" s="100" t="s">
        <v>90</v>
      </c>
      <c r="C179" s="100"/>
      <c r="D179" s="100"/>
      <c r="E179" s="100"/>
      <c r="F179" s="100"/>
      <c r="G179" s="100"/>
      <c r="H179" s="100"/>
    </row>
    <row r="180" ht="5.25" customHeight="1"/>
    <row r="181" spans="2:18" ht="22.5" customHeight="1">
      <c r="B181" s="97" t="s">
        <v>88</v>
      </c>
      <c r="C181" s="97"/>
      <c r="D181" s="97"/>
      <c r="E181" s="3"/>
      <c r="F181" s="101" t="s">
        <v>134</v>
      </c>
      <c r="G181" s="3"/>
      <c r="H181" s="101" t="s">
        <v>73</v>
      </c>
      <c r="I181" s="3"/>
      <c r="J181" s="101" t="s">
        <v>74</v>
      </c>
      <c r="K181" s="3"/>
      <c r="L181" s="37"/>
      <c r="M181" s="37"/>
      <c r="N181" s="37"/>
      <c r="O181" s="3"/>
      <c r="P181" s="97" t="s">
        <v>77</v>
      </c>
      <c r="Q181" s="3"/>
      <c r="R181" s="97" t="s">
        <v>78</v>
      </c>
    </row>
    <row r="182" spans="2:18" ht="22.5" customHeight="1">
      <c r="B182" s="97"/>
      <c r="C182" s="97"/>
      <c r="D182" s="97"/>
      <c r="E182" s="3"/>
      <c r="F182" s="102"/>
      <c r="G182" s="3"/>
      <c r="H182" s="102"/>
      <c r="I182" s="3"/>
      <c r="J182" s="102"/>
      <c r="K182" s="3"/>
      <c r="L182" s="51"/>
      <c r="M182" s="51"/>
      <c r="N182" s="51"/>
      <c r="O182" s="3"/>
      <c r="P182" s="97"/>
      <c r="Q182" s="3"/>
      <c r="R182" s="97"/>
    </row>
    <row r="183" spans="12:14" ht="5.25" customHeight="1">
      <c r="L183" s="33"/>
      <c r="M183" s="33"/>
      <c r="N183" s="33"/>
    </row>
    <row r="184" spans="2:18" ht="11.25">
      <c r="B184" s="92"/>
      <c r="C184" s="92"/>
      <c r="D184" s="92"/>
      <c r="F184" s="38"/>
      <c r="G184" s="2"/>
      <c r="H184" s="39"/>
      <c r="I184" s="42"/>
      <c r="J184" s="41">
        <f>ROUND(F184*H184,2)</f>
        <v>0</v>
      </c>
      <c r="K184" s="42"/>
      <c r="L184" s="52"/>
      <c r="M184" s="52"/>
      <c r="N184" s="52"/>
      <c r="O184" s="42"/>
      <c r="P184" s="41">
        <f aca="true" t="shared" si="30" ref="P184:P191">SUM(J184,L184:N184)</f>
        <v>0</v>
      </c>
      <c r="R184" s="40"/>
    </row>
    <row r="185" spans="2:18" ht="11.25">
      <c r="B185" s="92"/>
      <c r="C185" s="92"/>
      <c r="D185" s="92"/>
      <c r="F185" s="38"/>
      <c r="G185" s="2"/>
      <c r="H185" s="39"/>
      <c r="I185" s="42"/>
      <c r="J185" s="41">
        <f aca="true" t="shared" si="31" ref="J185:J191">ROUND(F185*H185,2)</f>
        <v>0</v>
      </c>
      <c r="K185" s="42"/>
      <c r="L185" s="52"/>
      <c r="M185" s="52"/>
      <c r="N185" s="52"/>
      <c r="O185" s="42"/>
      <c r="P185" s="41">
        <f t="shared" si="30"/>
        <v>0</v>
      </c>
      <c r="R185" s="40"/>
    </row>
    <row r="186" spans="2:18" ht="11.25">
      <c r="B186" s="92"/>
      <c r="C186" s="92"/>
      <c r="D186" s="92"/>
      <c r="F186" s="38"/>
      <c r="G186" s="2"/>
      <c r="H186" s="39"/>
      <c r="I186" s="42"/>
      <c r="J186" s="41">
        <f t="shared" si="31"/>
        <v>0</v>
      </c>
      <c r="K186" s="42"/>
      <c r="L186" s="52"/>
      <c r="M186" s="52"/>
      <c r="N186" s="52"/>
      <c r="O186" s="42"/>
      <c r="P186" s="41">
        <f t="shared" si="30"/>
        <v>0</v>
      </c>
      <c r="R186" s="40"/>
    </row>
    <row r="187" spans="2:18" ht="11.25">
      <c r="B187" s="92"/>
      <c r="C187" s="92"/>
      <c r="D187" s="92"/>
      <c r="F187" s="38"/>
      <c r="G187" s="2"/>
      <c r="H187" s="39"/>
      <c r="I187" s="42"/>
      <c r="J187" s="41">
        <f t="shared" si="31"/>
        <v>0</v>
      </c>
      <c r="K187" s="42"/>
      <c r="L187" s="52"/>
      <c r="M187" s="52"/>
      <c r="N187" s="52"/>
      <c r="O187" s="42"/>
      <c r="P187" s="41">
        <f t="shared" si="30"/>
        <v>0</v>
      </c>
      <c r="R187" s="40"/>
    </row>
    <row r="188" spans="2:18" ht="11.25">
      <c r="B188" s="92"/>
      <c r="C188" s="92"/>
      <c r="D188" s="92"/>
      <c r="F188" s="38"/>
      <c r="G188" s="2"/>
      <c r="H188" s="39"/>
      <c r="I188" s="42"/>
      <c r="J188" s="41">
        <f t="shared" si="31"/>
        <v>0</v>
      </c>
      <c r="K188" s="42"/>
      <c r="L188" s="52"/>
      <c r="M188" s="52"/>
      <c r="N188" s="52"/>
      <c r="O188" s="42"/>
      <c r="P188" s="41">
        <f t="shared" si="30"/>
        <v>0</v>
      </c>
      <c r="R188" s="40"/>
    </row>
    <row r="189" spans="2:18" ht="11.25">
      <c r="B189" s="92"/>
      <c r="C189" s="92"/>
      <c r="D189" s="92"/>
      <c r="F189" s="38"/>
      <c r="G189" s="2"/>
      <c r="H189" s="39"/>
      <c r="I189" s="42"/>
      <c r="J189" s="41">
        <f t="shared" si="31"/>
        <v>0</v>
      </c>
      <c r="K189" s="42"/>
      <c r="L189" s="52"/>
      <c r="M189" s="52"/>
      <c r="N189" s="52"/>
      <c r="O189" s="42"/>
      <c r="P189" s="41">
        <f t="shared" si="30"/>
        <v>0</v>
      </c>
      <c r="R189" s="40"/>
    </row>
    <row r="190" spans="2:18" ht="11.25">
      <c r="B190" s="92"/>
      <c r="C190" s="92"/>
      <c r="D190" s="92"/>
      <c r="F190" s="38"/>
      <c r="G190" s="2"/>
      <c r="H190" s="39"/>
      <c r="I190" s="42"/>
      <c r="J190" s="41">
        <f t="shared" si="31"/>
        <v>0</v>
      </c>
      <c r="K190" s="42"/>
      <c r="L190" s="52"/>
      <c r="M190" s="52"/>
      <c r="N190" s="52"/>
      <c r="O190" s="42"/>
      <c r="P190" s="41">
        <f t="shared" si="30"/>
        <v>0</v>
      </c>
      <c r="R190" s="40"/>
    </row>
    <row r="191" spans="2:18" ht="11.25">
      <c r="B191" s="92"/>
      <c r="C191" s="92"/>
      <c r="D191" s="92"/>
      <c r="F191" s="38"/>
      <c r="G191" s="2"/>
      <c r="H191" s="39"/>
      <c r="I191" s="42"/>
      <c r="J191" s="41">
        <f t="shared" si="31"/>
        <v>0</v>
      </c>
      <c r="K191" s="42"/>
      <c r="L191" s="52"/>
      <c r="M191" s="52"/>
      <c r="N191" s="52"/>
      <c r="O191" s="42"/>
      <c r="P191" s="41">
        <f t="shared" si="30"/>
        <v>0</v>
      </c>
      <c r="R191" s="40"/>
    </row>
    <row r="192" spans="12:14" ht="5.25" customHeight="1">
      <c r="L192" s="33"/>
      <c r="M192" s="33"/>
      <c r="N192" s="33"/>
    </row>
    <row r="193" spans="2:18" ht="11.25">
      <c r="B193" s="94" t="s">
        <v>86</v>
      </c>
      <c r="C193" s="95"/>
      <c r="D193" s="96"/>
      <c r="E193" s="45"/>
      <c r="F193" s="48" t="s">
        <v>87</v>
      </c>
      <c r="G193" s="47"/>
      <c r="H193" s="48" t="s">
        <v>87</v>
      </c>
      <c r="I193" s="45"/>
      <c r="J193" s="49">
        <f>SUM(J184:J191)</f>
        <v>0</v>
      </c>
      <c r="K193" s="45"/>
      <c r="L193" s="53"/>
      <c r="M193" s="53"/>
      <c r="N193" s="53"/>
      <c r="O193" s="45"/>
      <c r="P193" s="49">
        <f>SUM(P184:P191)</f>
        <v>0</v>
      </c>
      <c r="Q193" s="45"/>
      <c r="R193" s="50" t="s">
        <v>87</v>
      </c>
    </row>
    <row r="194" ht="5.25" customHeight="1"/>
    <row r="195" spans="2:6" ht="11.25">
      <c r="B195" s="98" t="s">
        <v>91</v>
      </c>
      <c r="C195" s="98"/>
      <c r="D195" s="98"/>
      <c r="E195" s="98"/>
      <c r="F195" s="98"/>
    </row>
    <row r="196" spans="2:12" ht="11.25" customHeight="1">
      <c r="B196" s="100" t="s">
        <v>129</v>
      </c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</row>
    <row r="197" ht="5.25" customHeight="1"/>
    <row r="198" spans="2:18" ht="22.5" customHeight="1">
      <c r="B198" s="97" t="s">
        <v>88</v>
      </c>
      <c r="C198" s="97"/>
      <c r="D198" s="97"/>
      <c r="E198" s="3"/>
      <c r="F198" s="101" t="s">
        <v>134</v>
      </c>
      <c r="G198" s="3"/>
      <c r="H198" s="101" t="s">
        <v>73</v>
      </c>
      <c r="I198" s="3"/>
      <c r="J198" s="101" t="s">
        <v>74</v>
      </c>
      <c r="K198" s="3"/>
      <c r="L198" s="37"/>
      <c r="M198" s="37"/>
      <c r="N198" s="7" t="s">
        <v>76</v>
      </c>
      <c r="O198" s="3"/>
      <c r="P198" s="97" t="s">
        <v>77</v>
      </c>
      <c r="Q198" s="3"/>
      <c r="R198" s="97" t="s">
        <v>78</v>
      </c>
    </row>
    <row r="199" spans="2:18" ht="22.5" customHeight="1">
      <c r="B199" s="97"/>
      <c r="C199" s="97"/>
      <c r="D199" s="97"/>
      <c r="E199" s="3"/>
      <c r="F199" s="102"/>
      <c r="G199" s="3"/>
      <c r="H199" s="102"/>
      <c r="I199" s="3"/>
      <c r="J199" s="102"/>
      <c r="K199" s="3"/>
      <c r="L199" s="51"/>
      <c r="M199" s="51"/>
      <c r="N199" s="43">
        <f>STATYSTYKI!$D$7</f>
        <v>0.1964</v>
      </c>
      <c r="O199" s="3"/>
      <c r="P199" s="97"/>
      <c r="Q199" s="3"/>
      <c r="R199" s="97"/>
    </row>
    <row r="200" spans="12:13" ht="5.25" customHeight="1">
      <c r="L200" s="33"/>
      <c r="M200" s="33"/>
    </row>
    <row r="201" spans="2:18" ht="11.25">
      <c r="B201" s="92"/>
      <c r="C201" s="92"/>
      <c r="D201" s="92"/>
      <c r="F201" s="38"/>
      <c r="G201" s="2"/>
      <c r="H201" s="39"/>
      <c r="I201" s="42"/>
      <c r="J201" s="41">
        <f>ROUND(F201*H201,2)</f>
        <v>0</v>
      </c>
      <c r="K201" s="42"/>
      <c r="L201" s="52"/>
      <c r="M201" s="52"/>
      <c r="N201" s="41">
        <f>ROUND(SUM(J201,L201:M201)*$N$11,2)</f>
        <v>0</v>
      </c>
      <c r="O201" s="42"/>
      <c r="P201" s="41">
        <f aca="true" t="shared" si="32" ref="P201:P211">SUM(J201,L201:N201)</f>
        <v>0</v>
      </c>
      <c r="R201" s="40"/>
    </row>
    <row r="202" spans="2:18" ht="11.25">
      <c r="B202" s="92"/>
      <c r="C202" s="92"/>
      <c r="D202" s="92"/>
      <c r="F202" s="38"/>
      <c r="G202" s="2"/>
      <c r="H202" s="39"/>
      <c r="I202" s="42"/>
      <c r="J202" s="41">
        <f aca="true" t="shared" si="33" ref="J202:J211">ROUND(F202*H202,2)</f>
        <v>0</v>
      </c>
      <c r="K202" s="42"/>
      <c r="L202" s="52"/>
      <c r="M202" s="52"/>
      <c r="N202" s="41">
        <f aca="true" t="shared" si="34" ref="N202:N211">ROUND(SUM(J202,L202:M202)*$N$11,2)</f>
        <v>0</v>
      </c>
      <c r="O202" s="42"/>
      <c r="P202" s="41">
        <f t="shared" si="32"/>
        <v>0</v>
      </c>
      <c r="R202" s="40"/>
    </row>
    <row r="203" spans="2:18" ht="11.25">
      <c r="B203" s="92"/>
      <c r="C203" s="92"/>
      <c r="D203" s="92"/>
      <c r="F203" s="38"/>
      <c r="G203" s="2"/>
      <c r="H203" s="39"/>
      <c r="I203" s="42"/>
      <c r="J203" s="41">
        <f>ROUND(F203*H203,2)</f>
        <v>0</v>
      </c>
      <c r="K203" s="42"/>
      <c r="L203" s="52"/>
      <c r="M203" s="52"/>
      <c r="N203" s="41">
        <f>ROUND(SUM(J203,L203:M203)*$N$11,2)</f>
        <v>0</v>
      </c>
      <c r="O203" s="42"/>
      <c r="P203" s="41">
        <f t="shared" si="32"/>
        <v>0</v>
      </c>
      <c r="R203" s="40"/>
    </row>
    <row r="204" spans="2:18" ht="11.25">
      <c r="B204" s="92"/>
      <c r="C204" s="92"/>
      <c r="D204" s="92"/>
      <c r="F204" s="38"/>
      <c r="G204" s="2"/>
      <c r="H204" s="39"/>
      <c r="I204" s="42"/>
      <c r="J204" s="41">
        <f>ROUND(F204*H204,2)</f>
        <v>0</v>
      </c>
      <c r="K204" s="42"/>
      <c r="L204" s="52"/>
      <c r="M204" s="52"/>
      <c r="N204" s="41">
        <f>ROUND(SUM(J204,L204:M204)*$N$11,2)</f>
        <v>0</v>
      </c>
      <c r="O204" s="42"/>
      <c r="P204" s="41">
        <f t="shared" si="32"/>
        <v>0</v>
      </c>
      <c r="R204" s="40"/>
    </row>
    <row r="205" spans="2:18" ht="11.25">
      <c r="B205" s="92"/>
      <c r="C205" s="92"/>
      <c r="D205" s="92"/>
      <c r="F205" s="38"/>
      <c r="G205" s="2"/>
      <c r="H205" s="39"/>
      <c r="I205" s="42"/>
      <c r="J205" s="41">
        <f>ROUND(F205*H205,2)</f>
        <v>0</v>
      </c>
      <c r="K205" s="42"/>
      <c r="L205" s="52"/>
      <c r="M205" s="52"/>
      <c r="N205" s="41">
        <f>ROUND(SUM(J205,L205:M205)*$N$11,2)</f>
        <v>0</v>
      </c>
      <c r="O205" s="42"/>
      <c r="P205" s="41">
        <f t="shared" si="32"/>
        <v>0</v>
      </c>
      <c r="R205" s="40"/>
    </row>
    <row r="206" spans="2:18" ht="11.25">
      <c r="B206" s="92"/>
      <c r="C206" s="92"/>
      <c r="D206" s="92"/>
      <c r="F206" s="38"/>
      <c r="G206" s="2"/>
      <c r="H206" s="39"/>
      <c r="I206" s="42"/>
      <c r="J206" s="41">
        <f>ROUND(F206*H206,2)</f>
        <v>0</v>
      </c>
      <c r="K206" s="42"/>
      <c r="L206" s="52"/>
      <c r="M206" s="52"/>
      <c r="N206" s="41">
        <f>ROUND(SUM(J206,L206:M206)*$N$11,2)</f>
        <v>0</v>
      </c>
      <c r="O206" s="42"/>
      <c r="P206" s="41">
        <f t="shared" si="32"/>
        <v>0</v>
      </c>
      <c r="R206" s="40"/>
    </row>
    <row r="207" spans="2:18" ht="11.25">
      <c r="B207" s="92"/>
      <c r="C207" s="92"/>
      <c r="D207" s="92"/>
      <c r="F207" s="38"/>
      <c r="G207" s="2"/>
      <c r="H207" s="39"/>
      <c r="I207" s="42"/>
      <c r="J207" s="41">
        <f t="shared" si="33"/>
        <v>0</v>
      </c>
      <c r="K207" s="42"/>
      <c r="L207" s="52"/>
      <c r="M207" s="52"/>
      <c r="N207" s="41">
        <f t="shared" si="34"/>
        <v>0</v>
      </c>
      <c r="O207" s="42"/>
      <c r="P207" s="41">
        <f t="shared" si="32"/>
        <v>0</v>
      </c>
      <c r="R207" s="40"/>
    </row>
    <row r="208" spans="2:18" ht="11.25">
      <c r="B208" s="92"/>
      <c r="C208" s="92"/>
      <c r="D208" s="92"/>
      <c r="F208" s="38"/>
      <c r="G208" s="2"/>
      <c r="H208" s="39"/>
      <c r="I208" s="42"/>
      <c r="J208" s="41">
        <f t="shared" si="33"/>
        <v>0</v>
      </c>
      <c r="K208" s="42"/>
      <c r="L208" s="52"/>
      <c r="M208" s="52"/>
      <c r="N208" s="41">
        <f t="shared" si="34"/>
        <v>0</v>
      </c>
      <c r="O208" s="42"/>
      <c r="P208" s="41">
        <f t="shared" si="32"/>
        <v>0</v>
      </c>
      <c r="R208" s="40"/>
    </row>
    <row r="209" spans="2:18" ht="11.25">
      <c r="B209" s="92"/>
      <c r="C209" s="92"/>
      <c r="D209" s="92"/>
      <c r="F209" s="38"/>
      <c r="G209" s="2"/>
      <c r="H209" s="39"/>
      <c r="I209" s="42"/>
      <c r="J209" s="41">
        <f t="shared" si="33"/>
        <v>0</v>
      </c>
      <c r="K209" s="42"/>
      <c r="L209" s="52"/>
      <c r="M209" s="52"/>
      <c r="N209" s="41">
        <f t="shared" si="34"/>
        <v>0</v>
      </c>
      <c r="O209" s="42"/>
      <c r="P209" s="41">
        <f t="shared" si="32"/>
        <v>0</v>
      </c>
      <c r="R209" s="40"/>
    </row>
    <row r="210" spans="2:18" ht="11.25">
      <c r="B210" s="92"/>
      <c r="C210" s="92"/>
      <c r="D210" s="92"/>
      <c r="F210" s="38"/>
      <c r="G210" s="2"/>
      <c r="H210" s="39"/>
      <c r="I210" s="42"/>
      <c r="J210" s="41">
        <f t="shared" si="33"/>
        <v>0</v>
      </c>
      <c r="K210" s="42"/>
      <c r="L210" s="52"/>
      <c r="M210" s="52"/>
      <c r="N210" s="41">
        <f t="shared" si="34"/>
        <v>0</v>
      </c>
      <c r="O210" s="42"/>
      <c r="P210" s="41">
        <f t="shared" si="32"/>
        <v>0</v>
      </c>
      <c r="R210" s="40"/>
    </row>
    <row r="211" spans="2:18" ht="11.25">
      <c r="B211" s="92"/>
      <c r="C211" s="92"/>
      <c r="D211" s="92"/>
      <c r="F211" s="38"/>
      <c r="G211" s="2"/>
      <c r="H211" s="39"/>
      <c r="I211" s="42"/>
      <c r="J211" s="41">
        <f t="shared" si="33"/>
        <v>0</v>
      </c>
      <c r="K211" s="42"/>
      <c r="L211" s="52"/>
      <c r="M211" s="52"/>
      <c r="N211" s="41">
        <f t="shared" si="34"/>
        <v>0</v>
      </c>
      <c r="O211" s="42"/>
      <c r="P211" s="41">
        <f t="shared" si="32"/>
        <v>0</v>
      </c>
      <c r="R211" s="40"/>
    </row>
    <row r="212" spans="12:13" ht="5.25" customHeight="1">
      <c r="L212" s="33"/>
      <c r="M212" s="33"/>
    </row>
    <row r="213" spans="2:18" ht="11.25">
      <c r="B213" s="94" t="s">
        <v>86</v>
      </c>
      <c r="C213" s="95"/>
      <c r="D213" s="96"/>
      <c r="E213" s="45"/>
      <c r="F213" s="48" t="s">
        <v>87</v>
      </c>
      <c r="G213" s="47"/>
      <c r="H213" s="48" t="s">
        <v>87</v>
      </c>
      <c r="I213" s="45"/>
      <c r="J213" s="49">
        <f>SUM(J201:J211)</f>
        <v>0</v>
      </c>
      <c r="K213" s="45"/>
      <c r="L213" s="53"/>
      <c r="M213" s="53"/>
      <c r="N213" s="49">
        <f>SUM(N201:N211)</f>
        <v>0</v>
      </c>
      <c r="O213" s="45"/>
      <c r="P213" s="49">
        <f>SUM(P201:P211)</f>
        <v>0</v>
      </c>
      <c r="Q213" s="45"/>
      <c r="R213" s="50" t="s">
        <v>87</v>
      </c>
    </row>
    <row r="214" ht="5.25" customHeight="1"/>
    <row r="215" spans="2:18" ht="15" customHeight="1">
      <c r="B215" s="99" t="s">
        <v>101</v>
      </c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</row>
    <row r="216" ht="5.25" customHeight="1"/>
    <row r="217" spans="2:18" ht="15" customHeight="1">
      <c r="B217" s="99" t="s">
        <v>102</v>
      </c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</row>
    <row r="218" ht="5.25" customHeight="1"/>
    <row r="219" spans="2:18" ht="22.5" customHeight="1">
      <c r="B219" s="97" t="s">
        <v>6</v>
      </c>
      <c r="C219" s="97"/>
      <c r="D219" s="97"/>
      <c r="E219" s="97"/>
      <c r="F219" s="97"/>
      <c r="G219" s="97"/>
      <c r="H219" s="97"/>
      <c r="I219" s="3"/>
      <c r="J219" s="101" t="s">
        <v>7</v>
      </c>
      <c r="K219" s="3"/>
      <c r="L219" s="37"/>
      <c r="M219" s="7" t="s">
        <v>75</v>
      </c>
      <c r="N219" s="7" t="s">
        <v>76</v>
      </c>
      <c r="O219" s="3"/>
      <c r="P219" s="97" t="s">
        <v>77</v>
      </c>
      <c r="Q219" s="3"/>
      <c r="R219" s="97" t="s">
        <v>78</v>
      </c>
    </row>
    <row r="220" spans="2:18" ht="22.5" customHeight="1">
      <c r="B220" s="97"/>
      <c r="C220" s="97"/>
      <c r="D220" s="97"/>
      <c r="E220" s="97"/>
      <c r="F220" s="97"/>
      <c r="G220" s="97"/>
      <c r="H220" s="97"/>
      <c r="I220" s="3"/>
      <c r="J220" s="102"/>
      <c r="K220" s="3"/>
      <c r="L220" s="51"/>
      <c r="M220" s="43">
        <f>STATYSTYKI!$D$6</f>
        <v>0.085</v>
      </c>
      <c r="N220" s="43">
        <f>STATYSTYKI!$D$7</f>
        <v>0.1964</v>
      </c>
      <c r="O220" s="3"/>
      <c r="P220" s="97"/>
      <c r="Q220" s="3"/>
      <c r="R220" s="97"/>
    </row>
    <row r="221" ht="5.25" customHeight="1">
      <c r="L221" s="33"/>
    </row>
    <row r="222" spans="2:18" ht="26.25" customHeight="1">
      <c r="B222" s="93" t="s">
        <v>107</v>
      </c>
      <c r="C222" s="93"/>
      <c r="D222" s="93"/>
      <c r="E222" s="93"/>
      <c r="F222" s="93"/>
      <c r="G222" s="93"/>
      <c r="H222" s="93"/>
      <c r="J222" s="65"/>
      <c r="K222" s="42"/>
      <c r="L222" s="52"/>
      <c r="M222" s="41">
        <f>ROUND(J222*$M$11,2)</f>
        <v>0</v>
      </c>
      <c r="N222" s="41">
        <f>ROUND(SUM(J222,L222:M222)*$N$11,2)</f>
        <v>0</v>
      </c>
      <c r="O222" s="42"/>
      <c r="P222" s="41">
        <f>SUM(J222,L222:N222)</f>
        <v>0</v>
      </c>
      <c r="R222" s="40"/>
    </row>
    <row r="223" spans="2:18" ht="26.25" customHeight="1">
      <c r="B223" s="93" t="s">
        <v>106</v>
      </c>
      <c r="C223" s="93"/>
      <c r="D223" s="93"/>
      <c r="E223" s="93"/>
      <c r="F223" s="93"/>
      <c r="G223" s="93"/>
      <c r="H223" s="93"/>
      <c r="J223" s="65"/>
      <c r="K223" s="42"/>
      <c r="L223" s="52"/>
      <c r="M223" s="52"/>
      <c r="N223" s="41">
        <f>ROUND(SUM(J223,L223:M223)*$N$11,2)</f>
        <v>0</v>
      </c>
      <c r="O223" s="42"/>
      <c r="P223" s="41">
        <f>SUM(J223,L223:N223)</f>
        <v>0</v>
      </c>
      <c r="R223" s="40"/>
    </row>
    <row r="224" ht="5.25" customHeight="1">
      <c r="L224" s="33"/>
    </row>
    <row r="225" spans="2:18" ht="11.25">
      <c r="B225" s="103" t="s">
        <v>86</v>
      </c>
      <c r="C225" s="103"/>
      <c r="D225" s="103"/>
      <c r="E225" s="103"/>
      <c r="F225" s="103"/>
      <c r="G225" s="103"/>
      <c r="H225" s="103"/>
      <c r="I225" s="45"/>
      <c r="J225" s="49">
        <f>SUM(J222:J223)</f>
        <v>0</v>
      </c>
      <c r="K225" s="45"/>
      <c r="L225" s="53"/>
      <c r="M225" s="49">
        <f>SUM(M222:M223)</f>
        <v>0</v>
      </c>
      <c r="N225" s="49">
        <f>SUM(N222:N223)</f>
        <v>0</v>
      </c>
      <c r="O225" s="45"/>
      <c r="P225" s="49">
        <f>SUM(P222:P223)</f>
        <v>0</v>
      </c>
      <c r="Q225" s="45"/>
      <c r="R225" s="50" t="s">
        <v>87</v>
      </c>
    </row>
    <row r="226" ht="5.25" customHeight="1"/>
    <row r="227" spans="2:18" ht="15" customHeight="1">
      <c r="B227" s="99" t="s">
        <v>103</v>
      </c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</row>
    <row r="228" ht="5.25" customHeight="1"/>
    <row r="229" spans="2:18" ht="22.5" customHeight="1">
      <c r="B229" s="97" t="s">
        <v>6</v>
      </c>
      <c r="C229" s="97"/>
      <c r="D229" s="97"/>
      <c r="E229" s="97"/>
      <c r="F229" s="97"/>
      <c r="G229" s="97"/>
      <c r="H229" s="97"/>
      <c r="I229" s="3"/>
      <c r="J229" s="101" t="s">
        <v>7</v>
      </c>
      <c r="K229" s="3"/>
      <c r="L229" s="37"/>
      <c r="M229" s="7" t="s">
        <v>75</v>
      </c>
      <c r="N229" s="7" t="s">
        <v>76</v>
      </c>
      <c r="O229" s="3"/>
      <c r="P229" s="97" t="s">
        <v>77</v>
      </c>
      <c r="Q229" s="3"/>
      <c r="R229" s="97" t="s">
        <v>78</v>
      </c>
    </row>
    <row r="230" spans="2:18" ht="22.5" customHeight="1">
      <c r="B230" s="97"/>
      <c r="C230" s="97"/>
      <c r="D230" s="97"/>
      <c r="E230" s="97"/>
      <c r="F230" s="97"/>
      <c r="G230" s="97"/>
      <c r="H230" s="97"/>
      <c r="I230" s="3"/>
      <c r="J230" s="102"/>
      <c r="K230" s="3"/>
      <c r="L230" s="51"/>
      <c r="M230" s="43">
        <f>STATYSTYKI!$D$6</f>
        <v>0.085</v>
      </c>
      <c r="N230" s="43">
        <f>STATYSTYKI!$D$7</f>
        <v>0.1964</v>
      </c>
      <c r="O230" s="3"/>
      <c r="P230" s="97"/>
      <c r="Q230" s="3"/>
      <c r="R230" s="97"/>
    </row>
    <row r="231" ht="5.25" customHeight="1">
      <c r="L231" s="33"/>
    </row>
    <row r="232" spans="2:18" ht="26.25" customHeight="1">
      <c r="B232" s="93" t="s">
        <v>107</v>
      </c>
      <c r="C232" s="93"/>
      <c r="D232" s="93"/>
      <c r="E232" s="93"/>
      <c r="F232" s="93"/>
      <c r="G232" s="93"/>
      <c r="H232" s="93"/>
      <c r="J232" s="65"/>
      <c r="K232" s="42"/>
      <c r="L232" s="52"/>
      <c r="M232" s="41">
        <f>ROUND(J232*$M$11,2)</f>
        <v>0</v>
      </c>
      <c r="N232" s="41">
        <f>ROUND(SUM(J232,L232:M232)*$N$11,2)</f>
        <v>0</v>
      </c>
      <c r="O232" s="42"/>
      <c r="P232" s="41">
        <f>SUM(J232,L232:N232)</f>
        <v>0</v>
      </c>
      <c r="R232" s="40"/>
    </row>
    <row r="233" spans="2:18" ht="26.25" customHeight="1">
      <c r="B233" s="93" t="s">
        <v>106</v>
      </c>
      <c r="C233" s="93"/>
      <c r="D233" s="93"/>
      <c r="E233" s="93"/>
      <c r="F233" s="93"/>
      <c r="G233" s="93"/>
      <c r="H233" s="93"/>
      <c r="J233" s="65"/>
      <c r="K233" s="42"/>
      <c r="L233" s="52"/>
      <c r="M233" s="52"/>
      <c r="N233" s="41">
        <f>ROUND(SUM(J233,L233:M233)*$N$11,2)</f>
        <v>0</v>
      </c>
      <c r="O233" s="42"/>
      <c r="P233" s="41">
        <f>SUM(J233,L233:N233)</f>
        <v>0</v>
      </c>
      <c r="R233" s="40"/>
    </row>
    <row r="234" ht="5.25" customHeight="1">
      <c r="L234" s="33"/>
    </row>
    <row r="235" spans="2:18" ht="11.25">
      <c r="B235" s="103" t="s">
        <v>86</v>
      </c>
      <c r="C235" s="103"/>
      <c r="D235" s="103"/>
      <c r="E235" s="103"/>
      <c r="F235" s="103"/>
      <c r="G235" s="103"/>
      <c r="H235" s="103"/>
      <c r="I235" s="45"/>
      <c r="J235" s="49">
        <f>SUM(J232:J233)</f>
        <v>0</v>
      </c>
      <c r="K235" s="45"/>
      <c r="L235" s="53"/>
      <c r="M235" s="49">
        <f>SUM(M232:M233)</f>
        <v>0</v>
      </c>
      <c r="N235" s="49">
        <f>SUM(N232:N233)</f>
        <v>0</v>
      </c>
      <c r="O235" s="45"/>
      <c r="P235" s="49">
        <f>SUM(P232:P233)</f>
        <v>0</v>
      </c>
      <c r="Q235" s="45"/>
      <c r="R235" s="50" t="s">
        <v>87</v>
      </c>
    </row>
    <row r="236" ht="5.25" customHeight="1"/>
    <row r="237" spans="2:18" ht="15" customHeight="1">
      <c r="B237" s="99" t="s">
        <v>99</v>
      </c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</row>
    <row r="238" ht="5.25" customHeight="1"/>
    <row r="239" spans="2:18" ht="22.5" customHeight="1">
      <c r="B239" s="97" t="s">
        <v>100</v>
      </c>
      <c r="C239" s="97"/>
      <c r="D239" s="97"/>
      <c r="E239" s="97"/>
      <c r="F239" s="97"/>
      <c r="G239" s="97"/>
      <c r="H239" s="97"/>
      <c r="I239" s="3"/>
      <c r="J239" s="101" t="s">
        <v>7</v>
      </c>
      <c r="K239" s="3"/>
      <c r="L239" s="37"/>
      <c r="M239" s="7" t="s">
        <v>75</v>
      </c>
      <c r="N239" s="7" t="s">
        <v>76</v>
      </c>
      <c r="O239" s="3"/>
      <c r="P239" s="97" t="s">
        <v>77</v>
      </c>
      <c r="Q239" s="3"/>
      <c r="R239" s="97" t="s">
        <v>78</v>
      </c>
    </row>
    <row r="240" spans="2:18" ht="22.5" customHeight="1">
      <c r="B240" s="97"/>
      <c r="C240" s="97"/>
      <c r="D240" s="97"/>
      <c r="E240" s="97"/>
      <c r="F240" s="97"/>
      <c r="G240" s="97"/>
      <c r="H240" s="97"/>
      <c r="I240" s="3"/>
      <c r="J240" s="102"/>
      <c r="K240" s="3"/>
      <c r="L240" s="51"/>
      <c r="M240" s="43">
        <f>STATYSTYKI!$D$6</f>
        <v>0.085</v>
      </c>
      <c r="N240" s="43">
        <f>STATYSTYKI!$D$7</f>
        <v>0.1964</v>
      </c>
      <c r="O240" s="3"/>
      <c r="P240" s="97"/>
      <c r="Q240" s="3"/>
      <c r="R240" s="97"/>
    </row>
    <row r="241" ht="5.25" customHeight="1">
      <c r="L241" s="37"/>
    </row>
    <row r="242" spans="2:18" ht="11.25">
      <c r="B242" s="93" t="s">
        <v>92</v>
      </c>
      <c r="C242" s="93"/>
      <c r="D242" s="93"/>
      <c r="E242" s="93"/>
      <c r="F242" s="93"/>
      <c r="G242" s="93"/>
      <c r="H242" s="93"/>
      <c r="J242" s="65"/>
      <c r="K242" s="42"/>
      <c r="L242" s="51"/>
      <c r="M242" s="41">
        <f>ROUND(J242*$M$11,2)</f>
        <v>0</v>
      </c>
      <c r="N242" s="41">
        <f>ROUND(SUM(J242,L242:M242)*$N$11,2)</f>
        <v>0</v>
      </c>
      <c r="O242" s="42"/>
      <c r="P242" s="41">
        <f>SUM(J242,L242:N242)</f>
        <v>0</v>
      </c>
      <c r="R242" s="40"/>
    </row>
    <row r="243" ht="5.25" customHeight="1">
      <c r="L243" s="37"/>
    </row>
    <row r="244" spans="2:18" ht="11.25">
      <c r="B244" s="103" t="s">
        <v>86</v>
      </c>
      <c r="C244" s="103"/>
      <c r="D244" s="103"/>
      <c r="E244" s="103"/>
      <c r="F244" s="103"/>
      <c r="G244" s="103"/>
      <c r="H244" s="103"/>
      <c r="I244" s="45"/>
      <c r="J244" s="49">
        <f>SUM(J242:J242)</f>
        <v>0</v>
      </c>
      <c r="K244" s="45"/>
      <c r="L244" s="51"/>
      <c r="M244" s="49">
        <f>SUM(M242:M242)</f>
        <v>0</v>
      </c>
      <c r="N244" s="49">
        <f>SUM(N242:N242)</f>
        <v>0</v>
      </c>
      <c r="O244" s="45"/>
      <c r="P244" s="49">
        <f>SUM(P242:P242)</f>
        <v>0</v>
      </c>
      <c r="Q244" s="45"/>
      <c r="R244" s="50" t="s">
        <v>87</v>
      </c>
    </row>
    <row r="245" ht="5.25" customHeight="1"/>
    <row r="246" spans="2:18" ht="15" customHeight="1">
      <c r="B246" s="99" t="s">
        <v>104</v>
      </c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</row>
    <row r="247" ht="5.25" customHeight="1"/>
    <row r="248" spans="2:18" ht="22.5" customHeight="1">
      <c r="B248" s="97" t="s">
        <v>88</v>
      </c>
      <c r="C248" s="97"/>
      <c r="D248" s="97"/>
      <c r="E248" s="3"/>
      <c r="F248" s="101" t="s">
        <v>72</v>
      </c>
      <c r="G248" s="3"/>
      <c r="H248" s="101" t="s">
        <v>73</v>
      </c>
      <c r="I248" s="3"/>
      <c r="J248" s="101" t="s">
        <v>74</v>
      </c>
      <c r="K248" s="3"/>
      <c r="L248" s="37"/>
      <c r="M248" s="37"/>
      <c r="N248" s="7" t="s">
        <v>76</v>
      </c>
      <c r="O248" s="3"/>
      <c r="P248" s="97" t="s">
        <v>77</v>
      </c>
      <c r="Q248" s="3"/>
      <c r="R248" s="97" t="s">
        <v>78</v>
      </c>
    </row>
    <row r="249" spans="2:18" ht="22.5" customHeight="1">
      <c r="B249" s="97"/>
      <c r="C249" s="97"/>
      <c r="D249" s="97"/>
      <c r="E249" s="3"/>
      <c r="F249" s="102"/>
      <c r="G249" s="3"/>
      <c r="H249" s="102"/>
      <c r="I249" s="3"/>
      <c r="J249" s="102"/>
      <c r="K249" s="3"/>
      <c r="L249" s="51"/>
      <c r="M249" s="51"/>
      <c r="N249" s="43">
        <f>STATYSTYKI!$D$7</f>
        <v>0.1964</v>
      </c>
      <c r="O249" s="3"/>
      <c r="P249" s="97"/>
      <c r="Q249" s="3"/>
      <c r="R249" s="97"/>
    </row>
    <row r="250" spans="12:13" ht="5.25" customHeight="1">
      <c r="L250" s="33"/>
      <c r="M250" s="33"/>
    </row>
    <row r="251" spans="2:18" ht="11.25">
      <c r="B251" s="92"/>
      <c r="C251" s="92"/>
      <c r="D251" s="92"/>
      <c r="F251" s="38"/>
      <c r="G251" s="2"/>
      <c r="H251" s="38"/>
      <c r="I251" s="42"/>
      <c r="J251" s="41">
        <f>ROUND(F251*H251,2)</f>
        <v>0</v>
      </c>
      <c r="K251" s="42"/>
      <c r="L251" s="52"/>
      <c r="M251" s="52"/>
      <c r="N251" s="41">
        <f>ROUND(SUM(J251,L251:M251)*$N$11,2)</f>
        <v>0</v>
      </c>
      <c r="O251" s="42"/>
      <c r="P251" s="41">
        <f aca="true" t="shared" si="35" ref="P251:P258">SUM(J251,L251:N251)</f>
        <v>0</v>
      </c>
      <c r="R251" s="40"/>
    </row>
    <row r="252" spans="2:18" ht="11.25">
      <c r="B252" s="92"/>
      <c r="C252" s="92"/>
      <c r="D252" s="92"/>
      <c r="F252" s="38"/>
      <c r="G252" s="2"/>
      <c r="H252" s="39"/>
      <c r="I252" s="42"/>
      <c r="J252" s="41">
        <f aca="true" t="shared" si="36" ref="J252:J258">ROUND(F252*H252,2)</f>
        <v>0</v>
      </c>
      <c r="K252" s="42"/>
      <c r="L252" s="52"/>
      <c r="M252" s="52"/>
      <c r="N252" s="41">
        <f aca="true" t="shared" si="37" ref="N252:N258">ROUND(SUM(J252,L252:M252)*$N$11,2)</f>
        <v>0</v>
      </c>
      <c r="O252" s="42"/>
      <c r="P252" s="41">
        <f t="shared" si="35"/>
        <v>0</v>
      </c>
      <c r="R252" s="40"/>
    </row>
    <row r="253" spans="2:18" ht="11.25">
      <c r="B253" s="92"/>
      <c r="C253" s="92"/>
      <c r="D253" s="92"/>
      <c r="F253" s="38"/>
      <c r="G253" s="2"/>
      <c r="H253" s="39"/>
      <c r="I253" s="42"/>
      <c r="J253" s="41">
        <f t="shared" si="36"/>
        <v>0</v>
      </c>
      <c r="K253" s="42"/>
      <c r="L253" s="52"/>
      <c r="M253" s="52"/>
      <c r="N253" s="41">
        <f t="shared" si="37"/>
        <v>0</v>
      </c>
      <c r="O253" s="42"/>
      <c r="P253" s="41">
        <f t="shared" si="35"/>
        <v>0</v>
      </c>
      <c r="R253" s="40"/>
    </row>
    <row r="254" spans="2:18" ht="11.25">
      <c r="B254" s="92"/>
      <c r="C254" s="92"/>
      <c r="D254" s="92"/>
      <c r="F254" s="38"/>
      <c r="G254" s="2"/>
      <c r="H254" s="39"/>
      <c r="I254" s="42"/>
      <c r="J254" s="41">
        <f t="shared" si="36"/>
        <v>0</v>
      </c>
      <c r="K254" s="42"/>
      <c r="L254" s="52"/>
      <c r="M254" s="52"/>
      <c r="N254" s="41">
        <f t="shared" si="37"/>
        <v>0</v>
      </c>
      <c r="O254" s="42"/>
      <c r="P254" s="41">
        <f t="shared" si="35"/>
        <v>0</v>
      </c>
      <c r="R254" s="40"/>
    </row>
    <row r="255" spans="2:18" ht="11.25">
      <c r="B255" s="92"/>
      <c r="C255" s="92"/>
      <c r="D255" s="92"/>
      <c r="F255" s="38"/>
      <c r="G255" s="2"/>
      <c r="H255" s="39"/>
      <c r="I255" s="42"/>
      <c r="J255" s="41">
        <f t="shared" si="36"/>
        <v>0</v>
      </c>
      <c r="K255" s="42"/>
      <c r="L255" s="52"/>
      <c r="M255" s="52"/>
      <c r="N255" s="41">
        <f t="shared" si="37"/>
        <v>0</v>
      </c>
      <c r="O255" s="42"/>
      <c r="P255" s="41">
        <f t="shared" si="35"/>
        <v>0</v>
      </c>
      <c r="R255" s="40"/>
    </row>
    <row r="256" spans="2:18" ht="11.25">
      <c r="B256" s="92"/>
      <c r="C256" s="92"/>
      <c r="D256" s="92"/>
      <c r="F256" s="38"/>
      <c r="G256" s="2"/>
      <c r="H256" s="39"/>
      <c r="I256" s="42"/>
      <c r="J256" s="41">
        <f t="shared" si="36"/>
        <v>0</v>
      </c>
      <c r="K256" s="42"/>
      <c r="L256" s="52"/>
      <c r="M256" s="52"/>
      <c r="N256" s="41">
        <f t="shared" si="37"/>
        <v>0</v>
      </c>
      <c r="O256" s="42"/>
      <c r="P256" s="41">
        <f t="shared" si="35"/>
        <v>0</v>
      </c>
      <c r="R256" s="40"/>
    </row>
    <row r="257" spans="2:18" ht="11.25">
      <c r="B257" s="92"/>
      <c r="C257" s="92"/>
      <c r="D257" s="92"/>
      <c r="F257" s="38"/>
      <c r="G257" s="2"/>
      <c r="H257" s="39"/>
      <c r="I257" s="42"/>
      <c r="J257" s="41">
        <f t="shared" si="36"/>
        <v>0</v>
      </c>
      <c r="K257" s="42"/>
      <c r="L257" s="52"/>
      <c r="M257" s="52"/>
      <c r="N257" s="41">
        <f t="shared" si="37"/>
        <v>0</v>
      </c>
      <c r="O257" s="42"/>
      <c r="P257" s="41">
        <f t="shared" si="35"/>
        <v>0</v>
      </c>
      <c r="R257" s="40"/>
    </row>
    <row r="258" spans="2:18" ht="11.25">
      <c r="B258" s="92"/>
      <c r="C258" s="92"/>
      <c r="D258" s="92"/>
      <c r="F258" s="38"/>
      <c r="G258" s="2"/>
      <c r="H258" s="39"/>
      <c r="I258" s="42"/>
      <c r="J258" s="41">
        <f t="shared" si="36"/>
        <v>0</v>
      </c>
      <c r="K258" s="42"/>
      <c r="L258" s="52"/>
      <c r="M258" s="52"/>
      <c r="N258" s="41">
        <f t="shared" si="37"/>
        <v>0</v>
      </c>
      <c r="O258" s="42"/>
      <c r="P258" s="41">
        <f t="shared" si="35"/>
        <v>0</v>
      </c>
      <c r="R258" s="40"/>
    </row>
    <row r="259" spans="12:13" ht="5.25" customHeight="1">
      <c r="L259" s="33"/>
      <c r="M259" s="33"/>
    </row>
    <row r="260" spans="2:18" ht="11.25">
      <c r="B260" s="94" t="s">
        <v>86</v>
      </c>
      <c r="C260" s="95"/>
      <c r="D260" s="96"/>
      <c r="E260" s="45"/>
      <c r="F260" s="48" t="s">
        <v>87</v>
      </c>
      <c r="G260" s="47"/>
      <c r="H260" s="48" t="s">
        <v>87</v>
      </c>
      <c r="I260" s="45"/>
      <c r="J260" s="49">
        <f>SUM(J251:J258)</f>
        <v>0</v>
      </c>
      <c r="K260" s="45"/>
      <c r="L260" s="53"/>
      <c r="M260" s="53"/>
      <c r="N260" s="49">
        <f>SUM(N251:N258)</f>
        <v>0</v>
      </c>
      <c r="O260" s="45"/>
      <c r="P260" s="49">
        <f>SUM(P251:P258)</f>
        <v>0</v>
      </c>
      <c r="Q260" s="45"/>
      <c r="R260" s="50" t="s">
        <v>87</v>
      </c>
    </row>
    <row r="261" ht="5.25" customHeight="1"/>
    <row r="262" spans="2:18" ht="15" customHeight="1">
      <c r="B262" s="99" t="s">
        <v>139</v>
      </c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</row>
    <row r="263" ht="5.25" customHeight="1"/>
    <row r="264" spans="2:6" ht="11.25">
      <c r="B264" s="98" t="s">
        <v>89</v>
      </c>
      <c r="C264" s="98"/>
      <c r="D264" s="98"/>
      <c r="E264" s="98"/>
      <c r="F264" s="98"/>
    </row>
    <row r="265" spans="2:8" ht="11.25">
      <c r="B265" s="100" t="s">
        <v>90</v>
      </c>
      <c r="C265" s="100"/>
      <c r="D265" s="100"/>
      <c r="E265" s="100"/>
      <c r="F265" s="100"/>
      <c r="G265" s="100"/>
      <c r="H265" s="100"/>
    </row>
    <row r="266" ht="5.25" customHeight="1"/>
    <row r="267" spans="2:18" ht="22.5" customHeight="1">
      <c r="B267" s="97" t="s">
        <v>88</v>
      </c>
      <c r="C267" s="97"/>
      <c r="D267" s="97"/>
      <c r="E267" s="3"/>
      <c r="F267" s="101" t="s">
        <v>72</v>
      </c>
      <c r="G267" s="3"/>
      <c r="H267" s="101" t="s">
        <v>73</v>
      </c>
      <c r="I267" s="3"/>
      <c r="J267" s="101" t="s">
        <v>74</v>
      </c>
      <c r="K267" s="3"/>
      <c r="L267" s="37"/>
      <c r="M267" s="37"/>
      <c r="N267" s="37"/>
      <c r="O267" s="3"/>
      <c r="P267" s="97" t="s">
        <v>77</v>
      </c>
      <c r="Q267" s="3"/>
      <c r="R267" s="97" t="s">
        <v>78</v>
      </c>
    </row>
    <row r="268" spans="2:18" ht="22.5" customHeight="1">
      <c r="B268" s="97"/>
      <c r="C268" s="97"/>
      <c r="D268" s="97"/>
      <c r="E268" s="3"/>
      <c r="F268" s="102"/>
      <c r="G268" s="3"/>
      <c r="H268" s="102"/>
      <c r="I268" s="3"/>
      <c r="J268" s="102"/>
      <c r="K268" s="3"/>
      <c r="L268" s="51"/>
      <c r="M268" s="51"/>
      <c r="N268" s="51"/>
      <c r="O268" s="3"/>
      <c r="P268" s="97"/>
      <c r="Q268" s="3"/>
      <c r="R268" s="97"/>
    </row>
    <row r="269" spans="12:14" ht="5.25" customHeight="1">
      <c r="L269" s="33"/>
      <c r="M269" s="33"/>
      <c r="N269" s="33"/>
    </row>
    <row r="270" spans="2:18" ht="11.25">
      <c r="B270" s="92"/>
      <c r="C270" s="92"/>
      <c r="D270" s="92"/>
      <c r="F270" s="38"/>
      <c r="G270" s="2"/>
      <c r="H270" s="38"/>
      <c r="I270" s="42"/>
      <c r="J270" s="41">
        <f>ROUND(F270*H270,2)</f>
        <v>0</v>
      </c>
      <c r="K270" s="42"/>
      <c r="L270" s="52"/>
      <c r="M270" s="52"/>
      <c r="N270" s="52"/>
      <c r="O270" s="42"/>
      <c r="P270" s="41">
        <f aca="true" t="shared" si="38" ref="P270:P280">SUM(J270,L270:N270)</f>
        <v>0</v>
      </c>
      <c r="R270" s="40"/>
    </row>
    <row r="271" spans="2:18" ht="11.25">
      <c r="B271" s="92"/>
      <c r="C271" s="92"/>
      <c r="D271" s="92"/>
      <c r="F271" s="38"/>
      <c r="G271" s="2"/>
      <c r="H271" s="39"/>
      <c r="I271" s="42"/>
      <c r="J271" s="41">
        <f aca="true" t="shared" si="39" ref="J271:J280">ROUND(F271*H271,2)</f>
        <v>0</v>
      </c>
      <c r="K271" s="42"/>
      <c r="L271" s="52"/>
      <c r="M271" s="52"/>
      <c r="N271" s="52"/>
      <c r="O271" s="42"/>
      <c r="P271" s="41">
        <f t="shared" si="38"/>
        <v>0</v>
      </c>
      <c r="R271" s="40"/>
    </row>
    <row r="272" spans="2:18" ht="11.25">
      <c r="B272" s="92"/>
      <c r="C272" s="92"/>
      <c r="D272" s="92"/>
      <c r="F272" s="38"/>
      <c r="G272" s="2"/>
      <c r="H272" s="39"/>
      <c r="I272" s="42"/>
      <c r="J272" s="41">
        <f>ROUND(F272*H272,2)</f>
        <v>0</v>
      </c>
      <c r="K272" s="42"/>
      <c r="L272" s="52"/>
      <c r="M272" s="52"/>
      <c r="N272" s="52"/>
      <c r="O272" s="42"/>
      <c r="P272" s="41">
        <f t="shared" si="38"/>
        <v>0</v>
      </c>
      <c r="R272" s="40"/>
    </row>
    <row r="273" spans="2:18" ht="11.25">
      <c r="B273" s="92"/>
      <c r="C273" s="92"/>
      <c r="D273" s="92"/>
      <c r="F273" s="38"/>
      <c r="G273" s="2"/>
      <c r="H273" s="39"/>
      <c r="I273" s="42"/>
      <c r="J273" s="41">
        <f>ROUND(F273*H273,2)</f>
        <v>0</v>
      </c>
      <c r="K273" s="42"/>
      <c r="L273" s="52"/>
      <c r="M273" s="52"/>
      <c r="N273" s="52"/>
      <c r="O273" s="42"/>
      <c r="P273" s="41">
        <f t="shared" si="38"/>
        <v>0</v>
      </c>
      <c r="R273" s="40"/>
    </row>
    <row r="274" spans="2:18" ht="11.25">
      <c r="B274" s="92"/>
      <c r="C274" s="92"/>
      <c r="D274" s="92"/>
      <c r="F274" s="38"/>
      <c r="G274" s="2"/>
      <c r="H274" s="39"/>
      <c r="I274" s="42"/>
      <c r="J274" s="41">
        <f>ROUND(F274*H274,2)</f>
        <v>0</v>
      </c>
      <c r="K274" s="42"/>
      <c r="L274" s="52"/>
      <c r="M274" s="52"/>
      <c r="N274" s="52"/>
      <c r="O274" s="42"/>
      <c r="P274" s="41">
        <f t="shared" si="38"/>
        <v>0</v>
      </c>
      <c r="R274" s="40"/>
    </row>
    <row r="275" spans="2:18" ht="11.25">
      <c r="B275" s="92"/>
      <c r="C275" s="92"/>
      <c r="D275" s="92"/>
      <c r="F275" s="38"/>
      <c r="G275" s="2"/>
      <c r="H275" s="39"/>
      <c r="I275" s="42"/>
      <c r="J275" s="41">
        <f t="shared" si="39"/>
        <v>0</v>
      </c>
      <c r="K275" s="42"/>
      <c r="L275" s="52"/>
      <c r="M275" s="52"/>
      <c r="N275" s="52"/>
      <c r="O275" s="42"/>
      <c r="P275" s="41">
        <f t="shared" si="38"/>
        <v>0</v>
      </c>
      <c r="R275" s="40"/>
    </row>
    <row r="276" spans="2:18" ht="11.25">
      <c r="B276" s="92"/>
      <c r="C276" s="92"/>
      <c r="D276" s="92"/>
      <c r="F276" s="38"/>
      <c r="G276" s="2"/>
      <c r="H276" s="39"/>
      <c r="I276" s="42"/>
      <c r="J276" s="41">
        <f t="shared" si="39"/>
        <v>0</v>
      </c>
      <c r="K276" s="42"/>
      <c r="L276" s="52"/>
      <c r="M276" s="52"/>
      <c r="N276" s="52"/>
      <c r="O276" s="42"/>
      <c r="P276" s="41">
        <f t="shared" si="38"/>
        <v>0</v>
      </c>
      <c r="R276" s="40"/>
    </row>
    <row r="277" spans="2:18" ht="11.25">
      <c r="B277" s="92"/>
      <c r="C277" s="92"/>
      <c r="D277" s="92"/>
      <c r="F277" s="38"/>
      <c r="G277" s="2"/>
      <c r="H277" s="39"/>
      <c r="I277" s="42"/>
      <c r="J277" s="41">
        <f t="shared" si="39"/>
        <v>0</v>
      </c>
      <c r="K277" s="42"/>
      <c r="L277" s="52"/>
      <c r="M277" s="52"/>
      <c r="N277" s="52"/>
      <c r="O277" s="42"/>
      <c r="P277" s="41">
        <f t="shared" si="38"/>
        <v>0</v>
      </c>
      <c r="R277" s="40"/>
    </row>
    <row r="278" spans="2:18" ht="11.25">
      <c r="B278" s="92"/>
      <c r="C278" s="92"/>
      <c r="D278" s="92"/>
      <c r="F278" s="38"/>
      <c r="G278" s="2"/>
      <c r="H278" s="39"/>
      <c r="I278" s="42"/>
      <c r="J278" s="41">
        <f t="shared" si="39"/>
        <v>0</v>
      </c>
      <c r="K278" s="42"/>
      <c r="L278" s="52"/>
      <c r="M278" s="52"/>
      <c r="N278" s="52"/>
      <c r="O278" s="42"/>
      <c r="P278" s="41">
        <f t="shared" si="38"/>
        <v>0</v>
      </c>
      <c r="R278" s="40"/>
    </row>
    <row r="279" spans="2:18" ht="11.25">
      <c r="B279" s="92"/>
      <c r="C279" s="92"/>
      <c r="D279" s="92"/>
      <c r="F279" s="38"/>
      <c r="G279" s="2"/>
      <c r="H279" s="39"/>
      <c r="I279" s="42"/>
      <c r="J279" s="41">
        <f t="shared" si="39"/>
        <v>0</v>
      </c>
      <c r="K279" s="42"/>
      <c r="L279" s="52"/>
      <c r="M279" s="52"/>
      <c r="N279" s="52"/>
      <c r="O279" s="42"/>
      <c r="P279" s="41">
        <f t="shared" si="38"/>
        <v>0</v>
      </c>
      <c r="R279" s="40"/>
    </row>
    <row r="280" spans="2:18" ht="11.25">
      <c r="B280" s="92"/>
      <c r="C280" s="92"/>
      <c r="D280" s="92"/>
      <c r="F280" s="38"/>
      <c r="G280" s="2"/>
      <c r="H280" s="39"/>
      <c r="I280" s="42"/>
      <c r="J280" s="41">
        <f t="shared" si="39"/>
        <v>0</v>
      </c>
      <c r="K280" s="42"/>
      <c r="L280" s="52"/>
      <c r="M280" s="52"/>
      <c r="N280" s="52"/>
      <c r="O280" s="42"/>
      <c r="P280" s="41">
        <f t="shared" si="38"/>
        <v>0</v>
      </c>
      <c r="R280" s="40"/>
    </row>
    <row r="281" spans="12:14" ht="5.25" customHeight="1">
      <c r="L281" s="33"/>
      <c r="M281" s="33"/>
      <c r="N281" s="33"/>
    </row>
    <row r="282" spans="2:18" ht="11.25">
      <c r="B282" s="94" t="s">
        <v>86</v>
      </c>
      <c r="C282" s="95"/>
      <c r="D282" s="96"/>
      <c r="E282" s="45"/>
      <c r="F282" s="48" t="s">
        <v>87</v>
      </c>
      <c r="G282" s="47"/>
      <c r="H282" s="48" t="s">
        <v>87</v>
      </c>
      <c r="I282" s="45"/>
      <c r="J282" s="49">
        <f>SUM(J270:J280)</f>
        <v>0</v>
      </c>
      <c r="K282" s="45"/>
      <c r="L282" s="53"/>
      <c r="M282" s="53"/>
      <c r="N282" s="53"/>
      <c r="O282" s="45"/>
      <c r="P282" s="49">
        <f>SUM(P270:P280)</f>
        <v>0</v>
      </c>
      <c r="Q282" s="45"/>
      <c r="R282" s="50" t="s">
        <v>87</v>
      </c>
    </row>
    <row r="283" ht="5.25" customHeight="1"/>
    <row r="284" spans="2:6" ht="11.25">
      <c r="B284" s="98" t="s">
        <v>91</v>
      </c>
      <c r="C284" s="98"/>
      <c r="D284" s="98"/>
      <c r="E284" s="98"/>
      <c r="F284" s="98"/>
    </row>
    <row r="285" spans="2:12" ht="11.25" customHeight="1">
      <c r="B285" s="100" t="s">
        <v>129</v>
      </c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</row>
    <row r="286" ht="5.25" customHeight="1"/>
    <row r="287" spans="2:18" ht="22.5" customHeight="1">
      <c r="B287" s="97" t="s">
        <v>88</v>
      </c>
      <c r="C287" s="97"/>
      <c r="D287" s="97"/>
      <c r="E287" s="3"/>
      <c r="F287" s="101" t="s">
        <v>72</v>
      </c>
      <c r="G287" s="3"/>
      <c r="H287" s="101" t="s">
        <v>73</v>
      </c>
      <c r="I287" s="3"/>
      <c r="J287" s="101" t="s">
        <v>74</v>
      </c>
      <c r="K287" s="3"/>
      <c r="L287" s="37"/>
      <c r="M287" s="37"/>
      <c r="N287" s="7" t="s">
        <v>76</v>
      </c>
      <c r="O287" s="3"/>
      <c r="P287" s="97" t="s">
        <v>77</v>
      </c>
      <c r="Q287" s="3"/>
      <c r="R287" s="97" t="s">
        <v>78</v>
      </c>
    </row>
    <row r="288" spans="2:18" ht="22.5" customHeight="1">
      <c r="B288" s="97"/>
      <c r="C288" s="97"/>
      <c r="D288" s="97"/>
      <c r="E288" s="3"/>
      <c r="F288" s="102"/>
      <c r="G288" s="3"/>
      <c r="H288" s="102"/>
      <c r="I288" s="3"/>
      <c r="J288" s="102"/>
      <c r="K288" s="3"/>
      <c r="L288" s="51"/>
      <c r="M288" s="51"/>
      <c r="N288" s="43">
        <f>STATYSTYKI!$D$7</f>
        <v>0.1964</v>
      </c>
      <c r="O288" s="3"/>
      <c r="P288" s="97"/>
      <c r="Q288" s="3"/>
      <c r="R288" s="97"/>
    </row>
    <row r="289" spans="12:13" ht="5.25" customHeight="1">
      <c r="L289" s="33"/>
      <c r="M289" s="33"/>
    </row>
    <row r="290" spans="2:18" ht="11.25">
      <c r="B290" s="92"/>
      <c r="C290" s="92"/>
      <c r="D290" s="92"/>
      <c r="F290" s="38"/>
      <c r="G290" s="2"/>
      <c r="H290" s="38"/>
      <c r="I290" s="42"/>
      <c r="J290" s="41">
        <f>ROUND(F290*H290,2)</f>
        <v>0</v>
      </c>
      <c r="K290" s="42"/>
      <c r="L290" s="52"/>
      <c r="M290" s="52"/>
      <c r="N290" s="41">
        <f>ROUND(SUM(J290,L290:M290)*$N$11,2)</f>
        <v>0</v>
      </c>
      <c r="O290" s="42"/>
      <c r="P290" s="41">
        <f aca="true" t="shared" si="40" ref="P290:P297">SUM(J290,L290:N290)</f>
        <v>0</v>
      </c>
      <c r="R290" s="40"/>
    </row>
    <row r="291" spans="2:18" ht="11.25">
      <c r="B291" s="92"/>
      <c r="C291" s="92"/>
      <c r="D291" s="92"/>
      <c r="F291" s="38"/>
      <c r="G291" s="2"/>
      <c r="H291" s="39"/>
      <c r="I291" s="42"/>
      <c r="J291" s="41">
        <f aca="true" t="shared" si="41" ref="J291:J297">ROUND(F291*H291,2)</f>
        <v>0</v>
      </c>
      <c r="K291" s="42"/>
      <c r="L291" s="52"/>
      <c r="M291" s="52"/>
      <c r="N291" s="41">
        <f aca="true" t="shared" si="42" ref="N291:N297">ROUND(SUM(J291,L291:M291)*$N$11,2)</f>
        <v>0</v>
      </c>
      <c r="O291" s="42"/>
      <c r="P291" s="41">
        <f t="shared" si="40"/>
        <v>0</v>
      </c>
      <c r="R291" s="40"/>
    </row>
    <row r="292" spans="2:18" ht="11.25">
      <c r="B292" s="92"/>
      <c r="C292" s="92"/>
      <c r="D292" s="92"/>
      <c r="F292" s="38"/>
      <c r="G292" s="2"/>
      <c r="H292" s="39"/>
      <c r="I292" s="42"/>
      <c r="J292" s="41">
        <f t="shared" si="41"/>
        <v>0</v>
      </c>
      <c r="K292" s="42"/>
      <c r="L292" s="52"/>
      <c r="M292" s="52"/>
      <c r="N292" s="41">
        <f t="shared" si="42"/>
        <v>0</v>
      </c>
      <c r="O292" s="42"/>
      <c r="P292" s="41">
        <f t="shared" si="40"/>
        <v>0</v>
      </c>
      <c r="R292" s="40"/>
    </row>
    <row r="293" spans="2:18" ht="11.25">
      <c r="B293" s="92"/>
      <c r="C293" s="92"/>
      <c r="D293" s="92"/>
      <c r="F293" s="38"/>
      <c r="G293" s="2"/>
      <c r="H293" s="39"/>
      <c r="I293" s="42"/>
      <c r="J293" s="41">
        <f t="shared" si="41"/>
        <v>0</v>
      </c>
      <c r="K293" s="42"/>
      <c r="L293" s="52"/>
      <c r="M293" s="52"/>
      <c r="N293" s="41">
        <f t="shared" si="42"/>
        <v>0</v>
      </c>
      <c r="O293" s="42"/>
      <c r="P293" s="41">
        <f t="shared" si="40"/>
        <v>0</v>
      </c>
      <c r="R293" s="40"/>
    </row>
    <row r="294" spans="2:18" ht="11.25">
      <c r="B294" s="92"/>
      <c r="C294" s="92"/>
      <c r="D294" s="92"/>
      <c r="F294" s="38"/>
      <c r="G294" s="2"/>
      <c r="H294" s="39"/>
      <c r="I294" s="42"/>
      <c r="J294" s="41">
        <f t="shared" si="41"/>
        <v>0</v>
      </c>
      <c r="K294" s="42"/>
      <c r="L294" s="52"/>
      <c r="M294" s="52"/>
      <c r="N294" s="41">
        <f t="shared" si="42"/>
        <v>0</v>
      </c>
      <c r="O294" s="42"/>
      <c r="P294" s="41">
        <f t="shared" si="40"/>
        <v>0</v>
      </c>
      <c r="R294" s="40"/>
    </row>
    <row r="295" spans="2:18" ht="11.25">
      <c r="B295" s="92"/>
      <c r="C295" s="92"/>
      <c r="D295" s="92"/>
      <c r="F295" s="38"/>
      <c r="G295" s="2"/>
      <c r="H295" s="39"/>
      <c r="I295" s="42"/>
      <c r="J295" s="41">
        <f t="shared" si="41"/>
        <v>0</v>
      </c>
      <c r="K295" s="42"/>
      <c r="L295" s="52"/>
      <c r="M295" s="52"/>
      <c r="N295" s="41">
        <f t="shared" si="42"/>
        <v>0</v>
      </c>
      <c r="O295" s="42"/>
      <c r="P295" s="41">
        <f t="shared" si="40"/>
        <v>0</v>
      </c>
      <c r="R295" s="40"/>
    </row>
    <row r="296" spans="2:18" ht="11.25">
      <c r="B296" s="92"/>
      <c r="C296" s="92"/>
      <c r="D296" s="92"/>
      <c r="F296" s="38"/>
      <c r="G296" s="2"/>
      <c r="H296" s="39"/>
      <c r="I296" s="42"/>
      <c r="J296" s="41">
        <f t="shared" si="41"/>
        <v>0</v>
      </c>
      <c r="K296" s="42"/>
      <c r="L296" s="52"/>
      <c r="M296" s="52"/>
      <c r="N296" s="41">
        <f t="shared" si="42"/>
        <v>0</v>
      </c>
      <c r="O296" s="42"/>
      <c r="P296" s="41">
        <f t="shared" si="40"/>
        <v>0</v>
      </c>
      <c r="R296" s="40"/>
    </row>
    <row r="297" spans="2:18" ht="11.25">
      <c r="B297" s="92"/>
      <c r="C297" s="92"/>
      <c r="D297" s="92"/>
      <c r="F297" s="38"/>
      <c r="G297" s="2"/>
      <c r="H297" s="39"/>
      <c r="I297" s="42"/>
      <c r="J297" s="41">
        <f t="shared" si="41"/>
        <v>0</v>
      </c>
      <c r="K297" s="42"/>
      <c r="L297" s="52"/>
      <c r="M297" s="52"/>
      <c r="N297" s="41">
        <f t="shared" si="42"/>
        <v>0</v>
      </c>
      <c r="O297" s="42"/>
      <c r="P297" s="41">
        <f t="shared" si="40"/>
        <v>0</v>
      </c>
      <c r="R297" s="40"/>
    </row>
    <row r="298" spans="12:13" ht="5.25" customHeight="1">
      <c r="L298" s="33"/>
      <c r="M298" s="33"/>
    </row>
    <row r="299" spans="2:18" ht="11.25">
      <c r="B299" s="94" t="s">
        <v>86</v>
      </c>
      <c r="C299" s="95"/>
      <c r="D299" s="96"/>
      <c r="E299" s="45"/>
      <c r="F299" s="48" t="s">
        <v>87</v>
      </c>
      <c r="G299" s="47"/>
      <c r="H299" s="48" t="s">
        <v>87</v>
      </c>
      <c r="I299" s="45"/>
      <c r="J299" s="49">
        <f>SUM(J290:J297)</f>
        <v>0</v>
      </c>
      <c r="K299" s="45"/>
      <c r="L299" s="53"/>
      <c r="M299" s="53"/>
      <c r="N299" s="49">
        <f>SUM(N290:N297)</f>
        <v>0</v>
      </c>
      <c r="O299" s="45"/>
      <c r="P299" s="49">
        <f>SUM(P290:P297)</f>
        <v>0</v>
      </c>
      <c r="Q299" s="45"/>
      <c r="R299" s="50" t="s">
        <v>87</v>
      </c>
    </row>
    <row r="300" ht="5.25" customHeight="1"/>
    <row r="301" ht="5.25" customHeight="1"/>
    <row r="302" spans="2:18" ht="15" customHeight="1">
      <c r="B302" s="99" t="s">
        <v>23</v>
      </c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</row>
    <row r="303" ht="5.25" customHeight="1"/>
    <row r="304" spans="2:18" ht="15" customHeight="1">
      <c r="B304" s="99" t="s">
        <v>24</v>
      </c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</row>
    <row r="305" ht="5.25" customHeight="1"/>
    <row r="306" spans="2:18" ht="22.5" customHeight="1">
      <c r="B306" s="97" t="s">
        <v>88</v>
      </c>
      <c r="C306" s="97"/>
      <c r="D306" s="97"/>
      <c r="E306" s="3"/>
      <c r="F306" s="101" t="s">
        <v>94</v>
      </c>
      <c r="G306" s="3"/>
      <c r="H306" s="101" t="s">
        <v>7</v>
      </c>
      <c r="I306" s="3"/>
      <c r="J306" s="101" t="s">
        <v>74</v>
      </c>
      <c r="K306" s="3"/>
      <c r="L306" s="37"/>
      <c r="M306" s="7" t="s">
        <v>75</v>
      </c>
      <c r="N306" s="7" t="s">
        <v>76</v>
      </c>
      <c r="O306" s="3"/>
      <c r="P306" s="97" t="s">
        <v>77</v>
      </c>
      <c r="Q306" s="3"/>
      <c r="R306" s="97" t="s">
        <v>78</v>
      </c>
    </row>
    <row r="307" spans="2:18" ht="22.5" customHeight="1">
      <c r="B307" s="97"/>
      <c r="C307" s="97"/>
      <c r="D307" s="97"/>
      <c r="E307" s="3"/>
      <c r="F307" s="102"/>
      <c r="G307" s="3"/>
      <c r="H307" s="102"/>
      <c r="I307" s="3"/>
      <c r="J307" s="102"/>
      <c r="K307" s="3"/>
      <c r="L307" s="51"/>
      <c r="M307" s="43">
        <f>STATYSTYKI!$D$6</f>
        <v>0.085</v>
      </c>
      <c r="N307" s="43">
        <f>STATYSTYKI!$D$7</f>
        <v>0.1964</v>
      </c>
      <c r="O307" s="3"/>
      <c r="P307" s="97"/>
      <c r="Q307" s="3"/>
      <c r="R307" s="97"/>
    </row>
    <row r="308" ht="5.25" customHeight="1">
      <c r="L308" s="33"/>
    </row>
    <row r="309" spans="2:18" ht="11.25">
      <c r="B309" s="93" t="s">
        <v>93</v>
      </c>
      <c r="C309" s="93"/>
      <c r="D309" s="93"/>
      <c r="F309" s="38"/>
      <c r="G309" s="2"/>
      <c r="H309" s="39"/>
      <c r="J309" s="41">
        <f>ROUND(F309*H309,2)</f>
        <v>0</v>
      </c>
      <c r="K309" s="42"/>
      <c r="L309" s="52"/>
      <c r="M309" s="41">
        <f>ROUND(J309*$M$11,2)</f>
        <v>0</v>
      </c>
      <c r="N309" s="41">
        <f>ROUND(SUM(J309,L309:M309)*$N$11,2)</f>
        <v>0</v>
      </c>
      <c r="O309" s="42"/>
      <c r="P309" s="41">
        <f>SUM(J309,L309:N309)</f>
        <v>0</v>
      </c>
      <c r="R309" s="40"/>
    </row>
    <row r="310" spans="2:18" ht="11.25">
      <c r="B310" s="93" t="s">
        <v>93</v>
      </c>
      <c r="C310" s="93"/>
      <c r="D310" s="93"/>
      <c r="F310" s="38"/>
      <c r="G310" s="2"/>
      <c r="H310" s="39"/>
      <c r="J310" s="41">
        <f>ROUND(F310*H310,2)</f>
        <v>0</v>
      </c>
      <c r="K310" s="42"/>
      <c r="L310" s="52"/>
      <c r="M310" s="41">
        <f>ROUND(J310*$M$11,2)</f>
        <v>0</v>
      </c>
      <c r="N310" s="41">
        <f>ROUND(SUM(J310,L310:M310)*$N$11,2)</f>
        <v>0</v>
      </c>
      <c r="O310" s="42"/>
      <c r="P310" s="41">
        <f>SUM(J310,L310:N310)</f>
        <v>0</v>
      </c>
      <c r="R310" s="40"/>
    </row>
    <row r="311" spans="2:18" ht="11.25">
      <c r="B311" s="93" t="s">
        <v>93</v>
      </c>
      <c r="C311" s="93"/>
      <c r="D311" s="93"/>
      <c r="F311" s="38"/>
      <c r="G311" s="2"/>
      <c r="H311" s="39"/>
      <c r="J311" s="41">
        <f>ROUND(F311*H311,2)</f>
        <v>0</v>
      </c>
      <c r="K311" s="42"/>
      <c r="L311" s="52"/>
      <c r="M311" s="41">
        <f>ROUND(J311*$M$11,2)</f>
        <v>0</v>
      </c>
      <c r="N311" s="41">
        <f>ROUND(SUM(J311,L311:M311)*$N$11,2)</f>
        <v>0</v>
      </c>
      <c r="O311" s="42"/>
      <c r="P311" s="41">
        <f>SUM(J311,L311:N311)</f>
        <v>0</v>
      </c>
      <c r="R311" s="40"/>
    </row>
    <row r="312" spans="2:18" ht="11.25">
      <c r="B312" s="93" t="s">
        <v>93</v>
      </c>
      <c r="C312" s="93"/>
      <c r="D312" s="93"/>
      <c r="F312" s="38"/>
      <c r="G312" s="2"/>
      <c r="H312" s="39"/>
      <c r="J312" s="41">
        <f>ROUND(F312*H312,2)</f>
        <v>0</v>
      </c>
      <c r="K312" s="42"/>
      <c r="L312" s="52"/>
      <c r="M312" s="41">
        <f>ROUND(J312*$M$11,2)</f>
        <v>0</v>
      </c>
      <c r="N312" s="41">
        <f>ROUND(SUM(J312,L312:M312)*$N$11,2)</f>
        <v>0</v>
      </c>
      <c r="O312" s="42"/>
      <c r="P312" s="41">
        <f>SUM(J312,L312:N312)</f>
        <v>0</v>
      </c>
      <c r="R312" s="40"/>
    </row>
    <row r="313" spans="12:13" ht="5.25" customHeight="1">
      <c r="L313" s="33"/>
      <c r="M313" s="33"/>
    </row>
    <row r="314" spans="2:18" ht="11.25">
      <c r="B314" s="94" t="s">
        <v>86</v>
      </c>
      <c r="C314" s="95"/>
      <c r="D314" s="96"/>
      <c r="E314" s="45"/>
      <c r="F314" s="48" t="s">
        <v>87</v>
      </c>
      <c r="G314" s="47"/>
      <c r="H314" s="48" t="s">
        <v>87</v>
      </c>
      <c r="I314" s="45"/>
      <c r="J314" s="49">
        <f>SUM(J309:J312)</f>
        <v>0</v>
      </c>
      <c r="K314" s="45"/>
      <c r="L314" s="53"/>
      <c r="M314" s="49">
        <f>SUM(M309:M312)</f>
        <v>0</v>
      </c>
      <c r="N314" s="49">
        <f>SUM(N309:N312)</f>
        <v>0</v>
      </c>
      <c r="O314" s="45"/>
      <c r="P314" s="49">
        <f>SUM(P309:P312)</f>
        <v>0</v>
      </c>
      <c r="Q314" s="45"/>
      <c r="R314" s="50" t="s">
        <v>87</v>
      </c>
    </row>
    <row r="315" ht="5.25" customHeight="1"/>
    <row r="316" spans="2:18" ht="15" customHeight="1">
      <c r="B316" s="99" t="s">
        <v>25</v>
      </c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</row>
    <row r="317" ht="5.25" customHeight="1"/>
    <row r="318" spans="2:18" ht="22.5" customHeight="1">
      <c r="B318" s="97" t="s">
        <v>88</v>
      </c>
      <c r="C318" s="97"/>
      <c r="D318" s="97"/>
      <c r="E318" s="3"/>
      <c r="F318" s="101" t="s">
        <v>94</v>
      </c>
      <c r="G318" s="3"/>
      <c r="H318" s="101" t="s">
        <v>7</v>
      </c>
      <c r="I318" s="3"/>
      <c r="J318" s="101" t="s">
        <v>74</v>
      </c>
      <c r="K318" s="3"/>
      <c r="L318" s="37"/>
      <c r="M318" s="7" t="s">
        <v>75</v>
      </c>
      <c r="N318" s="7" t="s">
        <v>76</v>
      </c>
      <c r="O318" s="3"/>
      <c r="P318" s="97" t="s">
        <v>77</v>
      </c>
      <c r="Q318" s="3"/>
      <c r="R318" s="97" t="s">
        <v>78</v>
      </c>
    </row>
    <row r="319" spans="2:18" ht="22.5" customHeight="1">
      <c r="B319" s="97"/>
      <c r="C319" s="97"/>
      <c r="D319" s="97"/>
      <c r="E319" s="3"/>
      <c r="F319" s="102"/>
      <c r="G319" s="3"/>
      <c r="H319" s="102"/>
      <c r="I319" s="3"/>
      <c r="J319" s="102"/>
      <c r="K319" s="3"/>
      <c r="L319" s="51"/>
      <c r="M319" s="43">
        <f>STATYSTYKI!$D$6</f>
        <v>0.085</v>
      </c>
      <c r="N319" s="43">
        <f>STATYSTYKI!$D$7</f>
        <v>0.1964</v>
      </c>
      <c r="O319" s="3"/>
      <c r="P319" s="97"/>
      <c r="Q319" s="3"/>
      <c r="R319" s="97"/>
    </row>
    <row r="320" ht="5.25" customHeight="1">
      <c r="L320" s="33"/>
    </row>
    <row r="321" spans="2:18" ht="11.25">
      <c r="B321" s="92"/>
      <c r="C321" s="92"/>
      <c r="D321" s="92"/>
      <c r="F321" s="38"/>
      <c r="G321" s="2"/>
      <c r="H321" s="38"/>
      <c r="J321" s="41">
        <f>ROUND(F321*H321,2)</f>
        <v>0</v>
      </c>
      <c r="K321" s="42"/>
      <c r="L321" s="52"/>
      <c r="M321" s="41">
        <f>ROUND(J321*$M$11,2)</f>
        <v>0</v>
      </c>
      <c r="N321" s="41">
        <f>ROUND(SUM(J321,L321:M321)*$N$11,2)</f>
        <v>0</v>
      </c>
      <c r="O321" s="42"/>
      <c r="P321" s="41">
        <f>SUM(J321,L321:N321)</f>
        <v>0</v>
      </c>
      <c r="R321" s="40"/>
    </row>
    <row r="322" spans="2:18" ht="11.25">
      <c r="B322" s="92"/>
      <c r="C322" s="92"/>
      <c r="D322" s="92"/>
      <c r="F322" s="38"/>
      <c r="G322" s="2"/>
      <c r="H322" s="39"/>
      <c r="J322" s="41">
        <f>ROUND(F322*H322,2)</f>
        <v>0</v>
      </c>
      <c r="K322" s="42"/>
      <c r="L322" s="52"/>
      <c r="M322" s="41">
        <f>ROUND(J322*$M$11,2)</f>
        <v>0</v>
      </c>
      <c r="N322" s="41">
        <f>ROUND(SUM(J322,L322:M322)*$N$11,2)</f>
        <v>0</v>
      </c>
      <c r="O322" s="42"/>
      <c r="P322" s="41">
        <f>SUM(J322,L322:N322)</f>
        <v>0</v>
      </c>
      <c r="R322" s="40"/>
    </row>
    <row r="323" spans="2:18" ht="11.25">
      <c r="B323" s="92"/>
      <c r="C323" s="92"/>
      <c r="D323" s="92"/>
      <c r="F323" s="38"/>
      <c r="G323" s="2"/>
      <c r="H323" s="39"/>
      <c r="J323" s="41">
        <f>ROUND(F323*H323,2)</f>
        <v>0</v>
      </c>
      <c r="K323" s="42"/>
      <c r="L323" s="52"/>
      <c r="M323" s="41">
        <f>ROUND(J323*$M$11,2)</f>
        <v>0</v>
      </c>
      <c r="N323" s="41">
        <f>ROUND(SUM(J323,L323:M323)*$N$11,2)</f>
        <v>0</v>
      </c>
      <c r="O323" s="42"/>
      <c r="P323" s="41">
        <f>SUM(J323,L323:N323)</f>
        <v>0</v>
      </c>
      <c r="R323" s="40"/>
    </row>
    <row r="324" spans="2:18" ht="11.25">
      <c r="B324" s="92"/>
      <c r="C324" s="92"/>
      <c r="D324" s="92"/>
      <c r="F324" s="38"/>
      <c r="G324" s="2"/>
      <c r="H324" s="39"/>
      <c r="J324" s="41">
        <f>ROUND(F324*H324,2)</f>
        <v>0</v>
      </c>
      <c r="K324" s="42"/>
      <c r="L324" s="52"/>
      <c r="M324" s="41">
        <f>ROUND(J324*$M$11,2)</f>
        <v>0</v>
      </c>
      <c r="N324" s="41">
        <f>ROUND(SUM(J324,L324:M324)*$N$11,2)</f>
        <v>0</v>
      </c>
      <c r="O324" s="42"/>
      <c r="P324" s="41">
        <f>SUM(J324,L324:N324)</f>
        <v>0</v>
      </c>
      <c r="R324" s="40"/>
    </row>
    <row r="325" spans="2:18" ht="11.25">
      <c r="B325" s="92"/>
      <c r="C325" s="92"/>
      <c r="D325" s="92"/>
      <c r="F325" s="38"/>
      <c r="G325" s="2"/>
      <c r="H325" s="39"/>
      <c r="J325" s="41">
        <f>ROUND(F325*H325,2)</f>
        <v>0</v>
      </c>
      <c r="K325" s="42"/>
      <c r="L325" s="52"/>
      <c r="M325" s="41">
        <f>ROUND(J325*$M$11,2)</f>
        <v>0</v>
      </c>
      <c r="N325" s="41">
        <f>ROUND(SUM(J325,L325:M325)*$N$11,2)</f>
        <v>0</v>
      </c>
      <c r="O325" s="42"/>
      <c r="P325" s="41">
        <f>SUM(J325,L325:N325)</f>
        <v>0</v>
      </c>
      <c r="R325" s="40"/>
    </row>
    <row r="326" spans="12:13" ht="5.25" customHeight="1">
      <c r="L326" s="33"/>
      <c r="M326" s="33"/>
    </row>
    <row r="327" spans="2:18" ht="11.25">
      <c r="B327" s="94" t="s">
        <v>86</v>
      </c>
      <c r="C327" s="95"/>
      <c r="D327" s="96"/>
      <c r="E327" s="45"/>
      <c r="F327" s="48" t="s">
        <v>87</v>
      </c>
      <c r="G327" s="47"/>
      <c r="H327" s="48" t="s">
        <v>87</v>
      </c>
      <c r="I327" s="45"/>
      <c r="J327" s="49">
        <f>SUM(J321:J325)</f>
        <v>0</v>
      </c>
      <c r="K327" s="45"/>
      <c r="L327" s="53"/>
      <c r="M327" s="49">
        <f>SUM(M321:M325)</f>
        <v>0</v>
      </c>
      <c r="N327" s="49">
        <f>SUM(N321:N325)</f>
        <v>0</v>
      </c>
      <c r="O327" s="45"/>
      <c r="P327" s="49">
        <f>SUM(P321:P325)</f>
        <v>0</v>
      </c>
      <c r="Q327" s="45"/>
      <c r="R327" s="50" t="s">
        <v>87</v>
      </c>
    </row>
    <row r="328" ht="5.25" customHeight="1"/>
    <row r="329" spans="2:18" ht="15" customHeight="1">
      <c r="B329" s="99" t="s">
        <v>95</v>
      </c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</row>
    <row r="330" ht="5.25" customHeight="1"/>
    <row r="331" spans="2:10" ht="22.5" customHeight="1">
      <c r="B331" s="97" t="s">
        <v>96</v>
      </c>
      <c r="C331" s="97"/>
      <c r="D331" s="97"/>
      <c r="E331" s="97"/>
      <c r="F331" s="97"/>
      <c r="G331" s="97"/>
      <c r="H331" s="97"/>
      <c r="I331" s="3"/>
      <c r="J331" s="101" t="s">
        <v>97</v>
      </c>
    </row>
    <row r="332" spans="2:10" ht="22.5" customHeight="1">
      <c r="B332" s="97"/>
      <c r="C332" s="97"/>
      <c r="D332" s="97"/>
      <c r="E332" s="97"/>
      <c r="F332" s="97"/>
      <c r="G332" s="97"/>
      <c r="H332" s="97"/>
      <c r="I332" s="3"/>
      <c r="J332" s="102"/>
    </row>
    <row r="333" ht="5.25" customHeight="1"/>
    <row r="334" spans="2:10" ht="11.25">
      <c r="B334" s="104"/>
      <c r="C334" s="104"/>
      <c r="D334" s="104"/>
      <c r="E334" s="104"/>
      <c r="F334" s="104"/>
      <c r="G334" s="104"/>
      <c r="H334" s="104"/>
      <c r="J334" s="28"/>
    </row>
    <row r="335" spans="2:10" ht="11.25">
      <c r="B335" s="104"/>
      <c r="C335" s="104"/>
      <c r="D335" s="104"/>
      <c r="E335" s="104"/>
      <c r="F335" s="104"/>
      <c r="G335" s="104"/>
      <c r="H335" s="104"/>
      <c r="J335" s="28"/>
    </row>
    <row r="336" spans="2:10" ht="11.25">
      <c r="B336" s="104"/>
      <c r="C336" s="104"/>
      <c r="D336" s="104"/>
      <c r="E336" s="104"/>
      <c r="F336" s="104"/>
      <c r="G336" s="104"/>
      <c r="H336" s="104"/>
      <c r="J336" s="28"/>
    </row>
    <row r="337" spans="2:10" ht="11.25">
      <c r="B337" s="104"/>
      <c r="C337" s="104"/>
      <c r="D337" s="104"/>
      <c r="E337" s="104"/>
      <c r="F337" s="104"/>
      <c r="G337" s="104"/>
      <c r="H337" s="104"/>
      <c r="J337" s="28"/>
    </row>
    <row r="338" spans="2:10" ht="11.25">
      <c r="B338" s="104"/>
      <c r="C338" s="104"/>
      <c r="D338" s="104"/>
      <c r="E338" s="104"/>
      <c r="F338" s="104"/>
      <c r="G338" s="104"/>
      <c r="H338" s="104"/>
      <c r="J338" s="28"/>
    </row>
    <row r="339" spans="2:10" ht="11.25">
      <c r="B339" s="104"/>
      <c r="C339" s="104"/>
      <c r="D339" s="104"/>
      <c r="E339" s="104"/>
      <c r="F339" s="104"/>
      <c r="G339" s="104"/>
      <c r="H339" s="104"/>
      <c r="J339" s="28"/>
    </row>
    <row r="340" spans="2:10" ht="11.25">
      <c r="B340" s="104"/>
      <c r="C340" s="104"/>
      <c r="D340" s="104"/>
      <c r="E340" s="104"/>
      <c r="F340" s="104"/>
      <c r="G340" s="104"/>
      <c r="H340" s="104"/>
      <c r="J340" s="28"/>
    </row>
    <row r="341" spans="2:10" ht="11.25">
      <c r="B341" s="104"/>
      <c r="C341" s="104"/>
      <c r="D341" s="104"/>
      <c r="E341" s="104"/>
      <c r="F341" s="104"/>
      <c r="G341" s="104"/>
      <c r="H341" s="104"/>
      <c r="J341" s="28"/>
    </row>
    <row r="342" spans="2:10" ht="11.25">
      <c r="B342" s="104"/>
      <c r="C342" s="104"/>
      <c r="D342" s="104"/>
      <c r="E342" s="104"/>
      <c r="F342" s="104"/>
      <c r="G342" s="104"/>
      <c r="H342" s="104"/>
      <c r="J342" s="28"/>
    </row>
    <row r="343" spans="2:10" ht="11.25">
      <c r="B343" s="104"/>
      <c r="C343" s="104"/>
      <c r="D343" s="104"/>
      <c r="E343" s="104"/>
      <c r="F343" s="104"/>
      <c r="G343" s="104"/>
      <c r="H343" s="104"/>
      <c r="J343" s="28"/>
    </row>
    <row r="344" spans="2:10" ht="11.25">
      <c r="B344" s="104"/>
      <c r="C344" s="104"/>
      <c r="D344" s="104"/>
      <c r="E344" s="104"/>
      <c r="F344" s="104"/>
      <c r="G344" s="104"/>
      <c r="H344" s="104"/>
      <c r="J344" s="28"/>
    </row>
    <row r="345" spans="2:10" ht="11.25">
      <c r="B345" s="105" t="s">
        <v>98</v>
      </c>
      <c r="C345" s="105"/>
      <c r="D345" s="105"/>
      <c r="E345" s="105"/>
      <c r="F345" s="105"/>
      <c r="G345" s="105"/>
      <c r="H345" s="105"/>
      <c r="J345" s="28"/>
    </row>
    <row r="346" spans="2:10" ht="11.25">
      <c r="B346" s="105" t="s">
        <v>86</v>
      </c>
      <c r="C346" s="105"/>
      <c r="D346" s="105"/>
      <c r="E346" s="105"/>
      <c r="F346" s="105"/>
      <c r="G346" s="105"/>
      <c r="H346" s="105"/>
      <c r="J346" s="54">
        <f>SUM(J334:J345)</f>
        <v>0</v>
      </c>
    </row>
    <row r="347" ht="5.25" customHeight="1"/>
  </sheetData>
  <sheetProtection password="CBDF" sheet="1"/>
  <mergeCells count="248">
    <mergeCell ref="B342:H342"/>
    <mergeCell ref="B343:H343"/>
    <mergeCell ref="B344:H344"/>
    <mergeCell ref="B345:H345"/>
    <mergeCell ref="B346:H346"/>
    <mergeCell ref="B336:H336"/>
    <mergeCell ref="B337:H337"/>
    <mergeCell ref="B338:H338"/>
    <mergeCell ref="B339:H339"/>
    <mergeCell ref="B340:H340"/>
    <mergeCell ref="B341:H341"/>
    <mergeCell ref="B334:H334"/>
    <mergeCell ref="B335:H335"/>
    <mergeCell ref="B302:R302"/>
    <mergeCell ref="B304:R304"/>
    <mergeCell ref="F306:F307"/>
    <mergeCell ref="H306:H307"/>
    <mergeCell ref="P318:P319"/>
    <mergeCell ref="R318:R319"/>
    <mergeCell ref="B318:D319"/>
    <mergeCell ref="J287:J288"/>
    <mergeCell ref="P287:P288"/>
    <mergeCell ref="R287:R288"/>
    <mergeCell ref="B293:D293"/>
    <mergeCell ref="B329:R329"/>
    <mergeCell ref="B331:H332"/>
    <mergeCell ref="J331:J332"/>
    <mergeCell ref="F318:F319"/>
    <mergeCell ref="H318:H319"/>
    <mergeCell ref="J318:J319"/>
    <mergeCell ref="R267:R268"/>
    <mergeCell ref="B285:L285"/>
    <mergeCell ref="B278:D278"/>
    <mergeCell ref="B279:D279"/>
    <mergeCell ref="B280:D280"/>
    <mergeCell ref="J306:J307"/>
    <mergeCell ref="P306:P307"/>
    <mergeCell ref="R306:R307"/>
    <mergeCell ref="F287:F288"/>
    <mergeCell ref="H287:H288"/>
    <mergeCell ref="P248:P249"/>
    <mergeCell ref="R248:R249"/>
    <mergeCell ref="B242:H242"/>
    <mergeCell ref="B244:H244"/>
    <mergeCell ref="B246:R246"/>
    <mergeCell ref="B316:R316"/>
    <mergeCell ref="F248:F249"/>
    <mergeCell ref="H248:H249"/>
    <mergeCell ref="J248:J249"/>
    <mergeCell ref="B251:D251"/>
    <mergeCell ref="B148:D148"/>
    <mergeCell ref="B171:D171"/>
    <mergeCell ref="B172:D172"/>
    <mergeCell ref="B184:D184"/>
    <mergeCell ref="B185:D185"/>
    <mergeCell ref="B235:H235"/>
    <mergeCell ref="B233:H233"/>
    <mergeCell ref="B201:D201"/>
    <mergeCell ref="B202:D202"/>
    <mergeCell ref="B222:H222"/>
    <mergeCell ref="B237:R237"/>
    <mergeCell ref="B239:H240"/>
    <mergeCell ref="J239:J240"/>
    <mergeCell ref="P239:P240"/>
    <mergeCell ref="R239:R240"/>
    <mergeCell ref="B229:H230"/>
    <mergeCell ref="J229:J230"/>
    <mergeCell ref="P229:P230"/>
    <mergeCell ref="R229:R230"/>
    <mergeCell ref="B232:H232"/>
    <mergeCell ref="B215:R215"/>
    <mergeCell ref="B217:R217"/>
    <mergeCell ref="B219:H220"/>
    <mergeCell ref="J219:J220"/>
    <mergeCell ref="P219:P220"/>
    <mergeCell ref="R219:R220"/>
    <mergeCell ref="B129:D129"/>
    <mergeCell ref="B130:D130"/>
    <mergeCell ref="B131:D131"/>
    <mergeCell ref="B146:D146"/>
    <mergeCell ref="B147:D147"/>
    <mergeCell ref="P198:P199"/>
    <mergeCell ref="F156:F157"/>
    <mergeCell ref="H156:H157"/>
    <mergeCell ref="J156:J157"/>
    <mergeCell ref="P156:P157"/>
    <mergeCell ref="R181:R182"/>
    <mergeCell ref="B195:F195"/>
    <mergeCell ref="J198:J199"/>
    <mergeCell ref="R198:R199"/>
    <mergeCell ref="B178:F178"/>
    <mergeCell ref="B179:H179"/>
    <mergeCell ref="F181:F182"/>
    <mergeCell ref="H181:H182"/>
    <mergeCell ref="J181:J182"/>
    <mergeCell ref="P181:P182"/>
    <mergeCell ref="R156:R157"/>
    <mergeCell ref="B124:D124"/>
    <mergeCell ref="B125:D125"/>
    <mergeCell ref="B126:D126"/>
    <mergeCell ref="B127:D127"/>
    <mergeCell ref="B128:D128"/>
    <mergeCell ref="R138:R139"/>
    <mergeCell ref="B152:R152"/>
    <mergeCell ref="B154:R154"/>
    <mergeCell ref="B135:F135"/>
    <mergeCell ref="B2:R2"/>
    <mergeCell ref="B4:R4"/>
    <mergeCell ref="B6:R6"/>
    <mergeCell ref="B8:R8"/>
    <mergeCell ref="F10:F11"/>
    <mergeCell ref="H10:H11"/>
    <mergeCell ref="J10:J11"/>
    <mergeCell ref="P10:P11"/>
    <mergeCell ref="R10:R11"/>
    <mergeCell ref="B10:B11"/>
    <mergeCell ref="B75:R75"/>
    <mergeCell ref="F77:F78"/>
    <mergeCell ref="H77:H78"/>
    <mergeCell ref="J77:J78"/>
    <mergeCell ref="P77:P78"/>
    <mergeCell ref="R77:R78"/>
    <mergeCell ref="B100:R100"/>
    <mergeCell ref="F102:F103"/>
    <mergeCell ref="H102:H103"/>
    <mergeCell ref="J102:J103"/>
    <mergeCell ref="P102:P103"/>
    <mergeCell ref="R102:R103"/>
    <mergeCell ref="B102:D103"/>
    <mergeCell ref="B116:R116"/>
    <mergeCell ref="B118:F118"/>
    <mergeCell ref="B119:H119"/>
    <mergeCell ref="F121:F122"/>
    <mergeCell ref="H121:H122"/>
    <mergeCell ref="J121:J122"/>
    <mergeCell ref="P121:P122"/>
    <mergeCell ref="R121:R122"/>
    <mergeCell ref="B121:D122"/>
    <mergeCell ref="B136:L136"/>
    <mergeCell ref="F138:F139"/>
    <mergeCell ref="H138:H139"/>
    <mergeCell ref="J138:J139"/>
    <mergeCell ref="P138:P139"/>
    <mergeCell ref="B145:D145"/>
    <mergeCell ref="B156:D157"/>
    <mergeCell ref="B181:D182"/>
    <mergeCell ref="B198:D199"/>
    <mergeCell ref="B248:D249"/>
    <mergeCell ref="B267:D268"/>
    <mergeCell ref="B141:D141"/>
    <mergeCell ref="B142:D142"/>
    <mergeCell ref="B143:D143"/>
    <mergeCell ref="B144:D144"/>
    <mergeCell ref="B176:R176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38:D139"/>
    <mergeCell ref="B211:D211"/>
    <mergeCell ref="B186:D186"/>
    <mergeCell ref="B187:D187"/>
    <mergeCell ref="B188:D188"/>
    <mergeCell ref="B189:D189"/>
    <mergeCell ref="B190:D190"/>
    <mergeCell ref="B191:D191"/>
    <mergeCell ref="B196:L196"/>
    <mergeCell ref="F198:F199"/>
    <mergeCell ref="H198:H199"/>
    <mergeCell ref="B253:D253"/>
    <mergeCell ref="B254:D254"/>
    <mergeCell ref="B255:D255"/>
    <mergeCell ref="B203:D203"/>
    <mergeCell ref="B204:D204"/>
    <mergeCell ref="B205:D205"/>
    <mergeCell ref="B223:H223"/>
    <mergeCell ref="B256:D256"/>
    <mergeCell ref="B257:D257"/>
    <mergeCell ref="B206:D206"/>
    <mergeCell ref="B207:D207"/>
    <mergeCell ref="B208:D208"/>
    <mergeCell ref="B209:D209"/>
    <mergeCell ref="B210:D210"/>
    <mergeCell ref="B252:D252"/>
    <mergeCell ref="B225:H225"/>
    <mergeCell ref="B227:R227"/>
    <mergeCell ref="B275:D275"/>
    <mergeCell ref="B276:D276"/>
    <mergeCell ref="B277:D277"/>
    <mergeCell ref="B262:R262"/>
    <mergeCell ref="B264:F264"/>
    <mergeCell ref="B265:H265"/>
    <mergeCell ref="F267:F268"/>
    <mergeCell ref="H267:H268"/>
    <mergeCell ref="J267:J268"/>
    <mergeCell ref="P267:P268"/>
    <mergeCell ref="B290:D290"/>
    <mergeCell ref="B291:D291"/>
    <mergeCell ref="B292:D292"/>
    <mergeCell ref="B282:D282"/>
    <mergeCell ref="B287:D288"/>
    <mergeCell ref="B284:F284"/>
    <mergeCell ref="B294:D294"/>
    <mergeCell ref="B295:D295"/>
    <mergeCell ref="B296:D296"/>
    <mergeCell ref="B297:D297"/>
    <mergeCell ref="B321:D321"/>
    <mergeCell ref="B322:D322"/>
    <mergeCell ref="B299:D299"/>
    <mergeCell ref="B314:D314"/>
    <mergeCell ref="B312:D312"/>
    <mergeCell ref="B306:D307"/>
    <mergeCell ref="B323:D323"/>
    <mergeCell ref="B324:D324"/>
    <mergeCell ref="B325:D325"/>
    <mergeCell ref="B114:D114"/>
    <mergeCell ref="B133:D133"/>
    <mergeCell ref="B150:D150"/>
    <mergeCell ref="B174:D174"/>
    <mergeCell ref="B193:D193"/>
    <mergeCell ref="B213:D213"/>
    <mergeCell ref="B260:D260"/>
    <mergeCell ref="B327:D327"/>
    <mergeCell ref="B159:D159"/>
    <mergeCell ref="B161:D161"/>
    <mergeCell ref="B163:D163"/>
    <mergeCell ref="B165:D165"/>
    <mergeCell ref="B167:D167"/>
    <mergeCell ref="B169:D169"/>
    <mergeCell ref="B309:D309"/>
    <mergeCell ref="B310:D310"/>
    <mergeCell ref="B311:D311"/>
    <mergeCell ref="B160:D160"/>
    <mergeCell ref="B162:D162"/>
    <mergeCell ref="B164:D164"/>
    <mergeCell ref="B166:D166"/>
    <mergeCell ref="B168:D168"/>
    <mergeCell ref="B170:D170"/>
    <mergeCell ref="B272:D272"/>
    <mergeCell ref="B273:D273"/>
    <mergeCell ref="B274:D274"/>
    <mergeCell ref="B258:D258"/>
    <mergeCell ref="B270:D270"/>
    <mergeCell ref="B271:D271"/>
  </mergeCells>
  <printOptions horizontalCentered="1"/>
  <pageMargins left="0.31496062992125984" right="0.31496062992125984" top="0.1968503937007874" bottom="0.1968503937007874" header="0.1968503937007874" footer="0.1968503937007874"/>
  <pageSetup fitToHeight="4" horizontalDpi="600" verticalDpi="600" orientation="portrait" paperSize="9" scale="77" r:id="rId1"/>
  <rowBreaks count="3" manualBreakCount="3">
    <brk id="99" max="19" man="1"/>
    <brk id="194" max="19" man="1"/>
    <brk id="28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D16"/>
  <sheetViews>
    <sheetView zoomScalePageLayoutView="0" workbookViewId="0" topLeftCell="A1">
      <selection activeCell="G11" sqref="G11"/>
    </sheetView>
  </sheetViews>
  <sheetFormatPr defaultColWidth="8.796875" defaultRowHeight="14.25"/>
  <cols>
    <col min="1" max="1" width="0.8984375" style="1" customWidth="1"/>
    <col min="2" max="2" width="36.59765625" style="1" customWidth="1"/>
    <col min="3" max="3" width="0.8984375" style="1" customWidth="1"/>
    <col min="4" max="4" width="9" style="1" customWidth="1"/>
    <col min="5" max="5" width="0.8984375" style="1" customWidth="1"/>
    <col min="6" max="16384" width="9" style="1" customWidth="1"/>
  </cols>
  <sheetData>
    <row r="1" ht="5.25" customHeight="1"/>
    <row r="2" ht="12" customHeight="1">
      <c r="B2" s="3" t="s">
        <v>80</v>
      </c>
    </row>
    <row r="3" ht="5.25" customHeight="1"/>
    <row r="4" spans="2:4" ht="17.25" customHeight="1">
      <c r="B4" s="4" t="s">
        <v>6</v>
      </c>
      <c r="C4" s="4"/>
      <c r="D4" s="4" t="s">
        <v>83</v>
      </c>
    </row>
    <row r="5" spans="2:4" ht="17.25" customHeight="1">
      <c r="B5" s="1" t="s">
        <v>81</v>
      </c>
      <c r="D5" s="34">
        <v>0.13</v>
      </c>
    </row>
    <row r="6" spans="2:4" ht="17.25" customHeight="1">
      <c r="B6" s="1" t="s">
        <v>82</v>
      </c>
      <c r="D6" s="34">
        <v>0.085</v>
      </c>
    </row>
    <row r="7" spans="2:4" ht="17.25" customHeight="1">
      <c r="B7" s="1" t="s">
        <v>84</v>
      </c>
      <c r="D7" s="34">
        <v>0.1964</v>
      </c>
    </row>
    <row r="8" ht="17.25" customHeight="1"/>
    <row r="9" ht="5.25" customHeight="1"/>
    <row r="11" spans="2:4" ht="18" customHeight="1">
      <c r="B11" s="56" t="s">
        <v>122</v>
      </c>
      <c r="C11" s="56"/>
      <c r="D11" s="56" t="s">
        <v>127</v>
      </c>
    </row>
    <row r="12" spans="2:4" ht="18" customHeight="1">
      <c r="B12" s="1" t="s">
        <v>123</v>
      </c>
      <c r="D12" s="59">
        <f>WYDATKI!F73</f>
        <v>0</v>
      </c>
    </row>
    <row r="13" spans="2:4" ht="18" customHeight="1">
      <c r="B13" s="1" t="s">
        <v>124</v>
      </c>
      <c r="D13" s="59">
        <f>WYDATKI!F98</f>
        <v>0</v>
      </c>
    </row>
    <row r="14" spans="2:4" ht="18" customHeight="1">
      <c r="B14" s="1" t="s">
        <v>125</v>
      </c>
      <c r="D14" s="59">
        <f>WYDATKI!F133+WYDATKI!F150</f>
        <v>0</v>
      </c>
    </row>
    <row r="15" spans="2:4" ht="18" customHeight="1">
      <c r="B15" s="1" t="s">
        <v>126</v>
      </c>
      <c r="D15" s="59">
        <f>WYDATKI!F114</f>
        <v>0</v>
      </c>
    </row>
    <row r="16" spans="2:4" ht="18" customHeight="1">
      <c r="B16" s="3" t="s">
        <v>86</v>
      </c>
      <c r="C16" s="3"/>
      <c r="D16" s="60">
        <f>SUM(D12:D15)</f>
        <v>0</v>
      </c>
    </row>
  </sheetData>
  <sheetProtection password="CBDF" sheet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gfgdgfhgyfthfhgfhgyy</dc:creator>
  <cp:keywords/>
  <dc:description/>
  <cp:lastModifiedBy>mrozner</cp:lastModifiedBy>
  <cp:lastPrinted>2013-12-30T08:57:05Z</cp:lastPrinted>
  <dcterms:created xsi:type="dcterms:W3CDTF">2011-01-02T16:01:40Z</dcterms:created>
  <dcterms:modified xsi:type="dcterms:W3CDTF">2014-01-16T12:59:25Z</dcterms:modified>
  <cp:category/>
  <cp:version/>
  <cp:contentType/>
  <cp:contentStatus/>
</cp:coreProperties>
</file>