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20" windowWidth="18240" windowHeight="8475" activeTab="4"/>
  </bookViews>
  <sheets>
    <sheet name="dział I" sheetId="1" r:id="rId1"/>
    <sheet name="dział II" sheetId="2" r:id="rId2"/>
    <sheet name="dział III" sheetId="3" r:id="rId3"/>
    <sheet name="dział IV" sheetId="4" r:id="rId4"/>
    <sheet name="dział V" sheetId="5" r:id="rId5"/>
  </sheets>
  <externalReferences>
    <externalReference r:id="rId6"/>
  </externalReferences>
  <definedNames>
    <definedName name="nazwa_uczelni">'[1]dział I'!$O$7:$O$108</definedName>
    <definedName name="_xlnm.Print_Area" localSheetId="0">'dział I'!$A$1:$F$93</definedName>
    <definedName name="_xlnm.Print_Area" localSheetId="1">'dział II'!$A$1:$F$34</definedName>
    <definedName name="_xlnm.Print_Area" localSheetId="2">'dział III'!$A$1:$G$29</definedName>
    <definedName name="_xlnm.Print_Area" localSheetId="3">'dział IV'!$A$1:$H$31</definedName>
    <definedName name="_xlnm.Print_Area" localSheetId="4">'dział V'!$A$1:$G$21</definedName>
  </definedNames>
  <calcPr calcId="145621"/>
</workbook>
</file>

<file path=xl/calcChain.xml><?xml version="1.0" encoding="utf-8"?>
<calcChain xmlns="http://schemas.openxmlformats.org/spreadsheetml/2006/main">
  <c r="H25" i="4" l="1"/>
  <c r="F25" i="4"/>
  <c r="F68" i="1" l="1"/>
  <c r="F63" i="1" l="1"/>
  <c r="E63" i="1"/>
  <c r="E65" i="1" s="1"/>
  <c r="F20" i="2" l="1"/>
  <c r="F14" i="2"/>
  <c r="F7" i="2"/>
  <c r="E20" i="2"/>
  <c r="D18" i="2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E14" i="2"/>
  <c r="E7" i="2"/>
  <c r="E13" i="2" l="1"/>
  <c r="E33" i="2" s="1"/>
  <c r="F13" i="2"/>
  <c r="F33" i="2" s="1"/>
  <c r="E31" i="4" l="1"/>
  <c r="E30" i="4"/>
  <c r="E29" i="4"/>
  <c r="E28" i="4"/>
  <c r="E27" i="4"/>
  <c r="E26" i="4"/>
  <c r="F23" i="4"/>
  <c r="D25" i="4"/>
  <c r="D23" i="4" s="1"/>
  <c r="H23" i="4"/>
  <c r="G23" i="4"/>
  <c r="E16" i="4"/>
  <c r="E15" i="4"/>
  <c r="E14" i="4"/>
  <c r="E13" i="4"/>
  <c r="E12" i="4"/>
  <c r="E11" i="4"/>
  <c r="H10" i="4"/>
  <c r="H8" i="4" s="1"/>
  <c r="F10" i="4"/>
  <c r="F8" i="4" s="1"/>
  <c r="D10" i="4"/>
  <c r="D8" i="4" s="1"/>
  <c r="G8" i="4"/>
  <c r="G5" i="5"/>
  <c r="F5" i="5"/>
  <c r="G28" i="3"/>
  <c r="G23" i="3"/>
  <c r="G18" i="3"/>
  <c r="G14" i="3"/>
  <c r="F28" i="3"/>
  <c r="E27" i="3"/>
  <c r="E28" i="3" s="1"/>
  <c r="F23" i="3"/>
  <c r="F18" i="3"/>
  <c r="E15" i="3"/>
  <c r="E16" i="3" s="1"/>
  <c r="E17" i="3" s="1"/>
  <c r="E18" i="3" s="1"/>
  <c r="E19" i="3" s="1"/>
  <c r="E20" i="3" s="1"/>
  <c r="E21" i="3" s="1"/>
  <c r="E22" i="3" s="1"/>
  <c r="E23" i="3" s="1"/>
  <c r="E24" i="3" s="1"/>
  <c r="F14" i="3"/>
  <c r="F87" i="1"/>
  <c r="F77" i="1"/>
  <c r="F75" i="1" s="1"/>
  <c r="F73" i="1"/>
  <c r="F65" i="1"/>
  <c r="F47" i="1" s="1"/>
  <c r="F36" i="1"/>
  <c r="F34" i="1" s="1"/>
  <c r="F22" i="1"/>
  <c r="F14" i="1"/>
  <c r="E87" i="1"/>
  <c r="E77" i="1"/>
  <c r="E75" i="1" s="1"/>
  <c r="E73" i="1"/>
  <c r="E68" i="1"/>
  <c r="E47" i="1"/>
  <c r="E36" i="1"/>
  <c r="E34" i="1" s="1"/>
  <c r="E22" i="1"/>
  <c r="D22" i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E14" i="1"/>
  <c r="E10" i="4" l="1"/>
  <c r="E8" i="4" s="1"/>
  <c r="E13" i="1"/>
  <c r="E12" i="1" s="1"/>
  <c r="E25" i="4"/>
  <c r="E23" i="4" s="1"/>
  <c r="E46" i="1"/>
  <c r="F46" i="1"/>
  <c r="F13" i="1"/>
  <c r="F12" i="1" s="1"/>
  <c r="F81" i="1" l="1"/>
  <c r="F86" i="1" s="1"/>
  <c r="F90" i="1" s="1"/>
  <c r="F93" i="1" s="1"/>
  <c r="E81" i="1"/>
  <c r="E86" i="1" s="1"/>
  <c r="E90" i="1" s="1"/>
  <c r="E93" i="1" s="1"/>
</calcChain>
</file>

<file path=xl/sharedStrings.xml><?xml version="1.0" encoding="utf-8"?>
<sst xmlns="http://schemas.openxmlformats.org/spreadsheetml/2006/main" count="388" uniqueCount="268">
  <si>
    <t>………………..………………….</t>
  </si>
  <si>
    <t xml:space="preserve">         (pieczątka uczelni)</t>
  </si>
  <si>
    <t>Uniwersytet Mikołaja Kopernika w Toruniu</t>
  </si>
  <si>
    <t>nazwa uczelni</t>
  </si>
  <si>
    <r>
      <t>Dział I. Rachunek zysków i strat</t>
    </r>
    <r>
      <rPr>
        <sz val="12"/>
        <rFont val="Times New Roman"/>
        <family val="1"/>
        <charset val="238"/>
      </rPr>
      <t xml:space="preserve">   –   w tysiącach złotych z jednym znakiem po przecinku</t>
    </r>
  </si>
  <si>
    <t xml:space="preserve"> </t>
  </si>
  <si>
    <t>Wybierz z listy rozwijanej</t>
  </si>
  <si>
    <t>WYSZCZEGÓLNIENIE</t>
  </si>
  <si>
    <t>Uniwersytet w Białymstoku</t>
  </si>
  <si>
    <t>Uniwersytet Gdański w Gdańsku</t>
  </si>
  <si>
    <r>
      <t>A.  Przychody z działalności operacyjnej</t>
    </r>
    <r>
      <rPr>
        <sz val="14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(02+</t>
    </r>
    <r>
      <rPr>
        <sz val="12"/>
        <color indexed="8"/>
        <rFont val="Times New Roman"/>
        <family val="1"/>
        <charset val="238"/>
      </rPr>
      <t>23</t>
    </r>
    <r>
      <rPr>
        <sz val="12"/>
        <rFont val="Times New Roman"/>
        <family val="1"/>
        <charset val="238"/>
      </rPr>
      <t>)</t>
    </r>
  </si>
  <si>
    <t>01</t>
  </si>
  <si>
    <t>Uniwersytet Śląski w Katowicach</t>
  </si>
  <si>
    <r>
      <t xml:space="preserve">Przychody z </t>
    </r>
    <r>
      <rPr>
        <b/>
        <sz val="12"/>
        <color indexed="8"/>
        <rFont val="Times New Roman"/>
        <family val="1"/>
        <charset val="238"/>
      </rPr>
      <t>podstawowej</t>
    </r>
    <r>
      <rPr>
        <b/>
        <sz val="12"/>
        <rFont val="Times New Roman"/>
        <family val="1"/>
        <charset val="238"/>
      </rPr>
      <t xml:space="preserve"> działalności operacyjnej</t>
    </r>
    <r>
      <rPr>
        <sz val="12"/>
        <rFont val="Times New Roman"/>
        <family val="1"/>
        <charset val="238"/>
      </rPr>
      <t xml:space="preserve"> (03+11+21+22)</t>
    </r>
  </si>
  <si>
    <t>02</t>
  </si>
  <si>
    <t>Uniwersytet Jagielloński w Krakowie</t>
  </si>
  <si>
    <t>Przychody ogółem z działalności dydaktycznej (04+06+07+09)</t>
  </si>
  <si>
    <t>03</t>
  </si>
  <si>
    <t>Uniwersytet Marii Curie-Skłodowskiej w Lublinie</t>
  </si>
  <si>
    <t>z tego</t>
  </si>
  <si>
    <t xml:space="preserve">dotacje z budżetu państwa </t>
  </si>
  <si>
    <t>04</t>
  </si>
  <si>
    <t>Uniwersytet Łódzki</t>
  </si>
  <si>
    <t>w tym dotacja podstawowa</t>
  </si>
  <si>
    <t>05</t>
  </si>
  <si>
    <t>Uniwersytet Opolski</t>
  </si>
  <si>
    <t>środki z budżetów jednostek samorządu terytorialnego lub ich związków</t>
  </si>
  <si>
    <t>06</t>
  </si>
  <si>
    <t>Uniwersytet im. Adama Mickiewicza w Poznaniu</t>
  </si>
  <si>
    <t>opłaty za świadczone usługi edukacyjne</t>
  </si>
  <si>
    <t>07</t>
  </si>
  <si>
    <t xml:space="preserve"> w tym na studiach niestacjonarnych</t>
  </si>
  <si>
    <t>08</t>
  </si>
  <si>
    <t>Uniwersytet Warszawski</t>
  </si>
  <si>
    <t xml:space="preserve">pozostałe </t>
  </si>
  <si>
    <t>09</t>
  </si>
  <si>
    <t>Uniwersytet Wrocławski</t>
  </si>
  <si>
    <t>w tym środki zagraniczne oraz współfinansowanie krajowe</t>
  </si>
  <si>
    <t>Uniwersytet Szczeciński</t>
  </si>
  <si>
    <t>Przychody ogółem z działalności badawczej (12+13+14+15+17+18+19)</t>
  </si>
  <si>
    <t>Uniwersytet Warmińsko-Mazurski w Olsztynie</t>
  </si>
  <si>
    <t>dotacje na finansowanie działalności statutowej</t>
  </si>
  <si>
    <t>Uniwersytet Kardynała Stefana Wyszyńskiego w Warszawie</t>
  </si>
  <si>
    <t xml:space="preserve">środki na realizację projektów finansowanych przez Narodowe Centrum Badań i Rozwoju </t>
  </si>
  <si>
    <t>Katolicki Uniwersytet Lubelski Jana Pawła II</t>
  </si>
  <si>
    <t>środki na realizację projektów finansowanych przez Narodowe Centrum Nauki</t>
  </si>
  <si>
    <t>Uniwersytet Rzeszowski</t>
  </si>
  <si>
    <t>środki na finansowanie współpracy naukowej z zagranicą</t>
  </si>
  <si>
    <t>Uniwersytet Zielonogórski w Zielonej Górze</t>
  </si>
  <si>
    <t>w tym  zagraniczne środki finansowe niepodlegające zwrotowi</t>
  </si>
  <si>
    <t>Uniwersytet Kazimierza Wielkiego w Bydgoszczy</t>
  </si>
  <si>
    <t>sprzedaż pozostałych prac i usług badawczych i rozwojowych</t>
  </si>
  <si>
    <t>Chrześcijańska Akademia Teologiczna w Warszawie</t>
  </si>
  <si>
    <t>środki na realizację programów lub przedsięwzięć określonych przez ministra właściwego do spraw nauki</t>
  </si>
  <si>
    <t>Uniwersytet Papieski Jana Pawła II w Krakowie</t>
  </si>
  <si>
    <t>Papieski Wydział Teologiczny w Warszawie</t>
  </si>
  <si>
    <t>Papieski Wydział Teologiczny we Wrocławiu</t>
  </si>
  <si>
    <t>Przychody ogółem z działalności gospodarczej wyodrębnionej</t>
  </si>
  <si>
    <t>Akademia Ignatianum w Krakowie</t>
  </si>
  <si>
    <t>Koszt wytworzenia świadczeń na własne potrzeby jednostki</t>
  </si>
  <si>
    <t>Szkoła Główna Handlowa w Warszawie</t>
  </si>
  <si>
    <r>
      <t xml:space="preserve">Pozostałe przychody  </t>
    </r>
    <r>
      <rPr>
        <sz val="12"/>
        <rFont val="Times New Roman"/>
        <family val="1"/>
        <charset val="238"/>
      </rPr>
      <t>(24+25)</t>
    </r>
  </si>
  <si>
    <t>Uniwersytet Ekonomiczny w Katowicach</t>
  </si>
  <si>
    <t>Przychody ze sprzedaży towarów i materiałów</t>
  </si>
  <si>
    <t>Uniwersytet Ekonomiczny w Krakowie</t>
  </si>
  <si>
    <t>Pozostałe przychody operacyjne (26+27)</t>
  </si>
  <si>
    <t>Uniwersytet Ekonomiczny w Poznaniu</t>
  </si>
  <si>
    <t>zysk ze zbycia niefinansowych aktywów trwałych</t>
  </si>
  <si>
    <t>Uniwersytet Ekonomiczny we Wrocławiu</t>
  </si>
  <si>
    <t>inne pozostałe przychody operacyjne</t>
  </si>
  <si>
    <t>Akademia im. Jana Długosza w Częstochowie</t>
  </si>
  <si>
    <t>w tym</t>
  </si>
  <si>
    <t>równowartość rocznych odpisów amortyzacyjnych środków trwałych oraz wartości niematerialnych i prawnych sfinansowanych z dotacji celowych, a także otrzymanych nieodpłatnie z innych źródeł</t>
  </si>
  <si>
    <t>Uniwersytet Jana Kochanowskiego w Kielcach</t>
  </si>
  <si>
    <t>przychody z likwidacji środków trwałych, środków trwałych w budowie, wartości niematerialnych i prawnych oraz korekty odpisów aktualizujących wartość niefinansowych aktywów trwałych</t>
  </si>
  <si>
    <t>Uniwersytet Pedagogiczny im. Komisji Edukacji Narodowej w Krakowie</t>
  </si>
  <si>
    <t>Akademia Pomorska w Słupsku</t>
  </si>
  <si>
    <r>
      <t>cd. działu I.  Rachunek zysków i strat</t>
    </r>
    <r>
      <rPr>
        <sz val="12"/>
        <rFont val="Times New Roman"/>
        <family val="1"/>
        <charset val="238"/>
      </rPr>
      <t xml:space="preserve">  –  w tysiącach złotych z jednym znakiem po przecinku</t>
    </r>
  </si>
  <si>
    <t>Akademia Pedagogiki Specjalnej im. Marii Grzegorzewskiej w Warszawie</t>
  </si>
  <si>
    <t>Politechnika Białostocka</t>
  </si>
  <si>
    <t>Politechnika Częstochowska</t>
  </si>
  <si>
    <t>Politechnika Gdańska</t>
  </si>
  <si>
    <r>
      <t xml:space="preserve">B. Koszty działalności operacyjnej </t>
    </r>
    <r>
      <rPr>
        <sz val="14"/>
        <rFont val="Times New Roman"/>
        <family val="1"/>
        <charset val="238"/>
      </rPr>
      <t>(31+59)</t>
    </r>
  </si>
  <si>
    <t xml:space="preserve">Politechnika Śląska </t>
  </si>
  <si>
    <r>
      <t xml:space="preserve">Koszty podstawowej działalności operacyjnej </t>
    </r>
    <r>
      <rPr>
        <sz val="12"/>
        <rFont val="Times New Roman"/>
        <family val="1"/>
        <charset val="238"/>
      </rPr>
      <t xml:space="preserve"> (49)</t>
    </r>
  </si>
  <si>
    <t>Politechnika Świętokrzyska w Kielcach</t>
  </si>
  <si>
    <t>Amortyzacja</t>
  </si>
  <si>
    <t>Politechnika Krakowska im. Tadeusza Kościuszki</t>
  </si>
  <si>
    <t>Zużycie materiałów i energii</t>
  </si>
  <si>
    <t>Politechnika Lubelska</t>
  </si>
  <si>
    <t>w tym energia</t>
  </si>
  <si>
    <t>Politechnika Łódzka</t>
  </si>
  <si>
    <t>Usługi obce</t>
  </si>
  <si>
    <t>Politechnika Poznańska</t>
  </si>
  <si>
    <t>Podatki i opłaty</t>
  </si>
  <si>
    <t>Politechnika Rzeszowska im. Ignacego Łukasiewicza</t>
  </si>
  <si>
    <t>Wynagrodzenia</t>
  </si>
  <si>
    <t>Zachodniopomorski Uniwersytet Technologiczny w Szczecinie</t>
  </si>
  <si>
    <t>w tym wynikające ze stosunku pracy</t>
  </si>
  <si>
    <t>Politechnika Warszawska</t>
  </si>
  <si>
    <t>Ubezpieczenia społeczne i inne świadczenia</t>
  </si>
  <si>
    <t>Akademia Górniczo-Hutnicza im. Stanisława Staszica w Krakowie</t>
  </si>
  <si>
    <t>składki z tytułu ubezpieczeń społecznych i funduszu pracy</t>
  </si>
  <si>
    <t>Politechnika Koszalińska</t>
  </si>
  <si>
    <t>odpis na zakładowy fundusz świadczeń socjalnych</t>
  </si>
  <si>
    <t>Politechnika Opolska</t>
  </si>
  <si>
    <t>stypendia naukowe dla wybitnych młodych naukowców, stpendia doktorskie i doktoranckie</t>
  </si>
  <si>
    <t>Politechnika Radomska im. Kazimierza Pułaskiego</t>
  </si>
  <si>
    <t>odpis na własny fundusz stypendialny</t>
  </si>
  <si>
    <t>Akademia Techniczno-Humanistyczna w Bielsku-Białej</t>
  </si>
  <si>
    <t>Pozostałe koszty rodzajowe</t>
  </si>
  <si>
    <t xml:space="preserve">Uniwersytet Technologiczno-Przyrodniczy im. Jana i Jędrzeja Śniadeckich w Bydgoszczy </t>
  </si>
  <si>
    <t>aparatura naukowo-badawcza</t>
  </si>
  <si>
    <t>Uniwersytet Rolniczy im. Hugona Kołłątaja w Krakowie</t>
  </si>
  <si>
    <t>podróże służbowe</t>
  </si>
  <si>
    <t>Uniwersytet Przyrodniczy w Lublinie</t>
  </si>
  <si>
    <t>Ogółem koszty rodzajowe (32+33+35+36+37+39+44)</t>
  </si>
  <si>
    <t>Uniwersytet Przyrodniczy w Poznaniu</t>
  </si>
  <si>
    <t>Zmiana stanu produktów (zwiększenia – wartość ujemna, zmniejszenia − wartość dodatnia)</t>
  </si>
  <si>
    <t>Uniwersytet Przyrodniczo-Humanistyczny w Siedlcach</t>
  </si>
  <si>
    <t>Ogółem koszty własne podstawowej działalności operacyjnej (47+48) i (52+57+58)</t>
  </si>
  <si>
    <t>Szkoła Główna Gospodarstwa Wiejskiego w Warszawie</t>
  </si>
  <si>
    <t xml:space="preserve">Koszty działalności dydaktycznej finansowane z dotacji z budżetu państwa </t>
  </si>
  <si>
    <t>Uniwersytet Przyrodniczy we Wrocławiu</t>
  </si>
  <si>
    <t>Koszty działalności dydaktycznej finansowane z przychodów własnych</t>
  </si>
  <si>
    <t xml:space="preserve">Akademia Wychowania Fizycznego im. Jerzego Kukuczki w Katowicach </t>
  </si>
  <si>
    <t>Koszty działalności dydaktycznej ogółem (50+51)</t>
  </si>
  <si>
    <t>Akademia Wychowania Fizycznego im. Bronisława Czecha w Krakowie</t>
  </si>
  <si>
    <t>koszty kształcenia na studiach stacjonarnych</t>
  </si>
  <si>
    <t>Akademia Wychowania Fizycznego im. Eugeniusza Piaseckiego w Poznaniu</t>
  </si>
  <si>
    <t>koszty kształcenia na studiach niestacjonarnych</t>
  </si>
  <si>
    <t>Akademia Wychowania Fizycznego Józefa Piłsudskiego w Warszawie</t>
  </si>
  <si>
    <t>Koszty działalności badawczej finansowane z dotacji z budżetu państwa</t>
  </si>
  <si>
    <t>Akademia Wychowania Fizycznego we Wrocławiu</t>
  </si>
  <si>
    <t>Koszty działalności badawczej finansowane z przychodów własnych</t>
  </si>
  <si>
    <t>Akademia Wychowania Fizycznego i Sportu im. Jędrzeja Śniadeckiego w Gdańsku</t>
  </si>
  <si>
    <t>Koszty działalności badawczej ogółem (55+56)</t>
  </si>
  <si>
    <t>Państwowa Wyższa Szkoła Zawodowa w Elblągu</t>
  </si>
  <si>
    <t>Koszty działalności gospodarczej wyodrębnionej</t>
  </si>
  <si>
    <t>Państwowa Wyższa Szkoła Zawodowa w Gorzowie  Wielkopolskim</t>
  </si>
  <si>
    <r>
      <t xml:space="preserve">Pozostałe koszty </t>
    </r>
    <r>
      <rPr>
        <sz val="12"/>
        <rFont val="Times New Roman"/>
        <family val="1"/>
        <charset val="238"/>
      </rPr>
      <t>(60+61)</t>
    </r>
  </si>
  <si>
    <t>Państwowa Wyższa Szkoła Techniczno-Ekonomiczna im. ks. Bronisława Markiewicza w Jarosławiu</t>
  </si>
  <si>
    <t xml:space="preserve">Wartość sprzedanych towarów i materiałów </t>
  </si>
  <si>
    <t>Karkonoska Państwowa Szkoła Wyższa w Jeleniej Górze</t>
  </si>
  <si>
    <t>Pozostałe koszty operacyjne (62+63)</t>
  </si>
  <si>
    <t>Państwowa Wyższa Szkoła Zawodowa w Koninie</t>
  </si>
  <si>
    <t>strata ze zbycia niefinansowych aktywów trwałych</t>
  </si>
  <si>
    <t>Państwowa Wyższa Szkoła Zawodowa im. Witelona w Legnicy</t>
  </si>
  <si>
    <t>inne pozostałe koszty operacyjne</t>
  </si>
  <si>
    <t>Państwowa Wyższa Szkoła Zawodowa w Nowym Sączu</t>
  </si>
  <si>
    <t>w tym odpisy aktualizujące wartość aktywów niefinansowych i zapasów, koszty likwidacji środków trwałych i wartości niematerialnych i prawnych oraz wartość netto zlikwidowanych środków trwałych oraz wartości niematerialnych i prawnych</t>
  </si>
  <si>
    <t>Państwowa Wyższa Szkoła Zawodowa w Sulechowie</t>
  </si>
  <si>
    <t>Państwowa Wyższa Szkoła Zawodowa w Tarnowie</t>
  </si>
  <si>
    <t>D. Przychody finansowe</t>
  </si>
  <si>
    <t>Państwowa Wyższa Szkoła Zawodowa im. Prezydenta Stanisława Wojciechowskiego w Kaliszu</t>
  </si>
  <si>
    <t xml:space="preserve">w tym odsetki uzyskane </t>
  </si>
  <si>
    <t>Państwowa Wyższa Szkoła Zawodowa w Krośnie</t>
  </si>
  <si>
    <t>E. Koszty finansowe</t>
  </si>
  <si>
    <t>Państwowa Wyższa Szkoła Zawodowa im. Jana Amosa Komeńskiego w Lesznie</t>
  </si>
  <si>
    <t>w tym odsetki zapłacone</t>
  </si>
  <si>
    <t>Państwowa Wyższa Szkoła Zawodowa w Płocku</t>
  </si>
  <si>
    <t>Państwowa Wyższa Szkoła Zawodowa im. Angelusa Silesiusa w Wałbrzychu</t>
  </si>
  <si>
    <r>
      <t xml:space="preserve">G. Wynik zdarzeń nadzwyczajnych </t>
    </r>
    <r>
      <rPr>
        <sz val="14"/>
        <rFont val="Times New Roman"/>
        <family val="1"/>
        <charset val="238"/>
      </rPr>
      <t>(72-73)</t>
    </r>
  </si>
  <si>
    <t>Państwowa Szkoła Wyższa im. Papieża Jana Pawła II w Białej Podlaskiej</t>
  </si>
  <si>
    <t>Zyski nadzwyczajne</t>
  </si>
  <si>
    <t>Państwowa Wyższa Szkoła Zawodowa im. Stanisława Staszica w Pile</t>
  </si>
  <si>
    <t>Straty nadzwyczajne</t>
  </si>
  <si>
    <t>Państwowa Wyższa Szkoła Zawodowa im. prof. Stanisława Tarnowskiego w Tarnobrzegu</t>
  </si>
  <si>
    <r>
      <t xml:space="preserve">H. Zysk (strata) brutto </t>
    </r>
    <r>
      <rPr>
        <sz val="14"/>
        <rFont val="Times New Roman"/>
        <family val="1"/>
        <charset val="238"/>
      </rPr>
      <t>(70+71)</t>
    </r>
  </si>
  <si>
    <t>Państwowa Wyższa Szkoła Zawodowa im. Jana Grodka w Sanoku</t>
  </si>
  <si>
    <t>I.  Podatek dochodowy</t>
  </si>
  <si>
    <t>Państwowa Wyższa Szkoła Wschodnioeuropejska w Przemyślu</t>
  </si>
  <si>
    <t>J.  Pozostałe obowiązkowe zmniejszenia zysku (zwiększenia straty)</t>
  </si>
  <si>
    <t>Państwowa Wyższa Szkoła Zawodowa w Nysie</t>
  </si>
  <si>
    <r>
      <t xml:space="preserve">K. Zysk (strata) netto </t>
    </r>
    <r>
      <rPr>
        <sz val="14"/>
        <rFont val="Times New Roman"/>
        <family val="1"/>
        <charset val="238"/>
      </rPr>
      <t>(74-75-76)</t>
    </r>
  </si>
  <si>
    <t>Państwowa Wyższa Szkoła Zawodowa w Ciechanowie</t>
  </si>
  <si>
    <r>
      <t>Dział III.  Pozostałe fundusze uczelni</t>
    </r>
    <r>
      <rPr>
        <sz val="12"/>
        <rFont val="Times New Roman"/>
        <family val="1"/>
        <charset val="238"/>
      </rPr>
      <t xml:space="preserve">  –  w tysiącach złotych z jednym znakiem po przecinku</t>
    </r>
  </si>
  <si>
    <t>Fundusz zasadniczy</t>
  </si>
  <si>
    <t>stan funduszu na początek roku</t>
  </si>
  <si>
    <t>zwiększenia ogółem</t>
  </si>
  <si>
    <t>odpisy z zysku netto</t>
  </si>
  <si>
    <t>równowartość zakończonych i oddanych do użytkowania inwestycji budowlanych</t>
  </si>
  <si>
    <t>aktualizacja wyceny środków trwałych</t>
  </si>
  <si>
    <t>zmniejszenia ogółem</t>
  </si>
  <si>
    <t>pokrycie straty netto</t>
  </si>
  <si>
    <t>Zakładowy fundusz świadczeń socjalnych</t>
  </si>
  <si>
    <t>Własny fundusz stypendialny</t>
  </si>
  <si>
    <t>w tym odpis w ciężar kosztów działalności dydaktycznej</t>
  </si>
  <si>
    <t>Fundusz rozwoju uczelni</t>
  </si>
  <si>
    <t xml:space="preserve">stan funduszu na początek roku </t>
  </si>
  <si>
    <t>zwiększenie ogółem</t>
  </si>
  <si>
    <t>w tym odpis z zysku netto</t>
  </si>
  <si>
    <t>zmniejszenie ogółem</t>
  </si>
  <si>
    <r>
      <t>stan funduszu na koniec okresu sprawozdawczego</t>
    </r>
    <r>
      <rPr>
        <sz val="12"/>
        <rFont val="Times New Roman"/>
        <family val="1"/>
        <charset val="238"/>
      </rPr>
      <t xml:space="preserve"> (19+20-22)</t>
    </r>
  </si>
  <si>
    <t>Dział V. Informacje rzeczowe i uzupełniające</t>
  </si>
  <si>
    <t>Jednostka miary</t>
  </si>
  <si>
    <t>Liczba studentów ogółem (02+04)</t>
  </si>
  <si>
    <t>osoby</t>
  </si>
  <si>
    <t>studiów stacjonarnych</t>
  </si>
  <si>
    <t>w tym nowo przyjętych</t>
  </si>
  <si>
    <t>studiów niestacjonarnych</t>
  </si>
  <si>
    <t>Liczba studentów otrzymujących stypendia z funduszu pomocy materialnej dla studentów i doktorantów</t>
  </si>
  <si>
    <t>Liczba doktorantów otrzymujących stypendia z funduszu pomocy materialnej dla studentów i doktorantów</t>
  </si>
  <si>
    <t>Liczba miejsc w domach studenckich</t>
  </si>
  <si>
    <t>miejsca</t>
  </si>
  <si>
    <t>Liczba uczestników studiów doktoranckich ogółem</t>
  </si>
  <si>
    <t>w tym uczestników stacjonarnych studiów doktoranckich</t>
  </si>
  <si>
    <t>Liczba uczestników studiów doktoranckich pobierających stypendium doktoranckie</t>
  </si>
  <si>
    <t xml:space="preserve">Kwota stypendiów doktoranckich </t>
  </si>
  <si>
    <t>tys. zł</t>
  </si>
  <si>
    <t>Koszty remontów budynków i lokali oraz obiektów inżynierii lądowej i wodnej (z wyjątkiem domów i stołówek studenckich)</t>
  </si>
  <si>
    <t xml:space="preserve">Nakłady na rzeczowe aktywa trwałe </t>
  </si>
  <si>
    <t>w tym nakłady na urządzenia techniczne i maszyny, środki transportu i inne środki trwałe</t>
  </si>
  <si>
    <t xml:space="preserve">Bezzwrotne środki z pomocy zagranicznej na sfinansowanie lub dofinansowanie kosztów realizacji inwestycji i zakupów inwestycyjnych </t>
  </si>
  <si>
    <t>w tym z Unii Europejskiej</t>
  </si>
  <si>
    <r>
      <t xml:space="preserve">C. Zysk (strata) z działalności operacyjnej </t>
    </r>
    <r>
      <rPr>
        <sz val="14"/>
        <rFont val="Times New Roman"/>
        <family val="1"/>
        <charset val="238"/>
      </rPr>
      <t xml:space="preserve"> (01−30)</t>
    </r>
  </si>
  <si>
    <r>
      <t xml:space="preserve">F. Zysk (strata) z działalności </t>
    </r>
    <r>
      <rPr>
        <sz val="14"/>
        <rFont val="Times New Roman"/>
        <family val="1"/>
        <charset val="238"/>
      </rPr>
      <t>(65+66−68)</t>
    </r>
  </si>
  <si>
    <r>
      <t>stan funduszu na koniec okresu sprawozdawczego</t>
    </r>
    <r>
      <rPr>
        <sz val="12"/>
        <rFont val="Times New Roman"/>
        <family val="1"/>
        <charset val="238"/>
      </rPr>
      <t xml:space="preserve"> (01+02−06)</t>
    </r>
  </si>
  <si>
    <r>
      <t>stan funduszu na koniec okresu sprawozdawczego</t>
    </r>
    <r>
      <rPr>
        <sz val="12"/>
        <rFont val="Times New Roman"/>
        <family val="1"/>
        <charset val="238"/>
      </rPr>
      <t xml:space="preserve"> (10+11−12)</t>
    </r>
  </si>
  <si>
    <r>
      <t>stan funduszu na koniec okresu sprawozdawczego</t>
    </r>
    <r>
      <rPr>
        <sz val="12"/>
        <rFont val="Times New Roman"/>
        <family val="1"/>
        <charset val="238"/>
      </rPr>
      <t xml:space="preserve"> (14+15−17)</t>
    </r>
  </si>
  <si>
    <t xml:space="preserve">Dział IV.Zatrudnienie i wynagrodzenia w grupach stanowisk </t>
  </si>
  <si>
    <t>Wyszczególnienie</t>
  </si>
  <si>
    <t>Zatrudnienie</t>
  </si>
  <si>
    <t>Wynagrodzenia wynikające ze stosunku pracy 
(4+6)</t>
  </si>
  <si>
    <t>osobowe</t>
  </si>
  <si>
    <t>dodatkowe wynagrodzenie roczne</t>
  </si>
  <si>
    <t>nagrody rektora</t>
  </si>
  <si>
    <t xml:space="preserve"> Razem </t>
  </si>
  <si>
    <t xml:space="preserve">    z tego </t>
  </si>
  <si>
    <t>Nauczyciele akademiccy</t>
  </si>
  <si>
    <t>z tego 
w grupach stanowisk</t>
  </si>
  <si>
    <t>profesorów</t>
  </si>
  <si>
    <t>docentów, adiunktów                              i starszych wykładowców</t>
  </si>
  <si>
    <t>asystentów, wykładowców, lektorów i instruktorów</t>
  </si>
  <si>
    <t>Pracownicy niebędący nauczycielami akademickimi</t>
  </si>
  <si>
    <t>w tym w ramach działalności dydaktycznej</t>
  </si>
  <si>
    <t>Z wiersza 01 wynagrodzenia, o których mowa w art. 151 ust. 8 ustawy</t>
  </si>
  <si>
    <r>
      <t xml:space="preserve">Dział II. Fundusz pomocy materialnej dla studentów i doktorantów </t>
    </r>
    <r>
      <rPr>
        <sz val="12"/>
        <rFont val="Times New Roman"/>
        <family val="1"/>
        <charset val="238"/>
      </rPr>
      <t xml:space="preserve"> –  w tysiącach złotych z jednym znakiem po przecinku</t>
    </r>
  </si>
  <si>
    <t>w tym z dotacji budżetu państwa</t>
  </si>
  <si>
    <t>zwiększenia ogółem (04+06+07+08)</t>
  </si>
  <si>
    <t>dotacja z budżetu państwa</t>
  </si>
  <si>
    <t>w tym przeznaczona na pomoc materialną dla doktorantów</t>
  </si>
  <si>
    <t>opłaty za korzystanie z domów studenckich</t>
  </si>
  <si>
    <t>opłaty za korzystanie ze stołówek studenckich</t>
  </si>
  <si>
    <t>inne przychody</t>
  </si>
  <si>
    <t>zmniejszenia ogółem (10+16+22+28)</t>
  </si>
  <si>
    <t>dla studentów (11+12+13+14+15)</t>
  </si>
  <si>
    <t xml:space="preserve">stypendia socjalne </t>
  </si>
  <si>
    <t>stypendia specjalne dla osób niepełnosprawnych</t>
  </si>
  <si>
    <t>stypendia rektora dla najlepszych studentów</t>
  </si>
  <si>
    <t>stypendia ministra za wybitne osiągnięcia</t>
  </si>
  <si>
    <t>zapomogi</t>
  </si>
  <si>
    <t>dla doktorantów (17+18+19+20+21)</t>
  </si>
  <si>
    <t>stypendia dla najlepszych doktorantów</t>
  </si>
  <si>
    <t>koszty utrzymania domów i stołówek studenckich</t>
  </si>
  <si>
    <t xml:space="preserve">wynagrodzenia </t>
  </si>
  <si>
    <t>składki na ubezpieczenia społeczne i fundusz pracy</t>
  </si>
  <si>
    <t xml:space="preserve">remonty i modernizacja </t>
  </si>
  <si>
    <t xml:space="preserve">w tym remonty finansowane z dotacji </t>
  </si>
  <si>
    <t>koszty realizacji zadań związanych z przyznawaniem i wypłacaniem stypendiów i zapomóg dla studentów i doktorantów</t>
  </si>
  <si>
    <r>
      <t>Stan funduszu na koniec okresu sprawozdawczego</t>
    </r>
    <r>
      <rPr>
        <sz val="12"/>
        <rFont val="Times New Roman"/>
        <family val="1"/>
        <charset val="238"/>
      </rPr>
      <t xml:space="preserve"> (01+03−09)</t>
    </r>
  </si>
  <si>
    <t>Plan rzeczowo-finansowy na 2014 r.</t>
  </si>
  <si>
    <t>Plan na 2014 rok</t>
  </si>
  <si>
    <t>Plan na 2014 rok po korekcie</t>
  </si>
  <si>
    <t>Plan  na 2014 rok</t>
  </si>
  <si>
    <t>Plan  na 2014 rok po korekcie</t>
  </si>
  <si>
    <t>Uniwersytet Mikołaja Kopernika w Toruniu 
(część toruńska łącznie z częścią bydgoską)</t>
  </si>
  <si>
    <t>załącznik nr 3 do uchwały Senatu UMK nr 140 z dnia 16 grudnia 2014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</si>
</sst>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000"/>
    <numFmt numFmtId="166" formatCode="0.000"/>
  </numFmts>
  <fonts count="19"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6"/>
      <name val="Times New Roman"/>
      <family val="1"/>
      <charset val="238"/>
    </font>
    <font>
      <sz val="11"/>
      <name val="Times New Roman"/>
      <family val="1"/>
      <charset val="238"/>
    </font>
    <font>
      <sz val="14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imes New Roman"/>
      <family val="1"/>
      <charset val="238"/>
    </font>
    <font>
      <sz val="10"/>
      <color indexed="9"/>
      <name val="Times New Roman"/>
      <family val="1"/>
      <charset val="238"/>
    </font>
    <font>
      <sz val="18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indexed="9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5">
    <xf numFmtId="0" fontId="0" fillId="0" borderId="0" xfId="0"/>
    <xf numFmtId="0" fontId="3" fillId="0" borderId="0" xfId="1" applyFont="1" applyAlignment="1" applyProtection="1">
      <alignment horizontal="center" vertical="center" wrapText="1"/>
    </xf>
    <xf numFmtId="0" fontId="4" fillId="0" borderId="0" xfId="1" applyFont="1" applyAlignment="1" applyProtection="1">
      <alignment horizontal="left" vertical="center"/>
    </xf>
    <xf numFmtId="164" fontId="5" fillId="0" borderId="0" xfId="0" applyNumberFormat="1" applyFont="1" applyFill="1" applyBorder="1" applyAlignment="1">
      <alignment horizontal="left" vertical="center" wrapText="1"/>
    </xf>
    <xf numFmtId="0" fontId="5" fillId="0" borderId="2" xfId="1" quotePrefix="1" applyFont="1" applyFill="1" applyBorder="1" applyAlignment="1" applyProtection="1">
      <alignment horizontal="center" vertical="center" wrapText="1"/>
    </xf>
    <xf numFmtId="0" fontId="5" fillId="0" borderId="2" xfId="1" applyFont="1" applyFill="1" applyBorder="1" applyAlignment="1" applyProtection="1">
      <alignment vertical="center" wrapText="1"/>
    </xf>
    <xf numFmtId="0" fontId="4" fillId="0" borderId="0" xfId="1" applyFont="1" applyFill="1" applyBorder="1" applyAlignment="1">
      <alignment horizontal="left" wrapText="1"/>
    </xf>
    <xf numFmtId="0" fontId="5" fillId="0" borderId="2" xfId="1" applyFont="1" applyFill="1" applyBorder="1" applyAlignment="1" applyProtection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7" fillId="0" borderId="2" xfId="1" applyFont="1" applyBorder="1" applyAlignment="1" applyProtection="1">
      <alignment horizontal="center" vertical="center"/>
    </xf>
    <xf numFmtId="0" fontId="5" fillId="0" borderId="2" xfId="2" quotePrefix="1" applyFont="1" applyFill="1" applyBorder="1" applyAlignment="1" applyProtection="1">
      <alignment horizontal="center" vertical="center" wrapText="1"/>
    </xf>
    <xf numFmtId="0" fontId="5" fillId="0" borderId="2" xfId="2" applyFont="1" applyFill="1" applyBorder="1" applyAlignment="1" applyProtection="1">
      <alignment horizontal="center" vertical="center" wrapText="1"/>
    </xf>
    <xf numFmtId="0" fontId="4" fillId="0" borderId="0" xfId="2" applyFont="1" applyAlignment="1" applyProtection="1">
      <alignment horizontal="left" vertical="center" wrapText="1"/>
    </xf>
    <xf numFmtId="3" fontId="5" fillId="0" borderId="2" xfId="2" applyNumberFormat="1" applyFont="1" applyBorder="1" applyAlignment="1" applyProtection="1">
      <alignment vertical="center"/>
      <protection locked="0"/>
    </xf>
    <xf numFmtId="164" fontId="5" fillId="0" borderId="2" xfId="2" applyNumberFormat="1" applyFont="1" applyBorder="1" applyAlignment="1" applyProtection="1">
      <alignment vertical="center"/>
      <protection locked="0"/>
    </xf>
    <xf numFmtId="0" fontId="13" fillId="0" borderId="0" xfId="1" applyFont="1"/>
    <xf numFmtId="0" fontId="13" fillId="0" borderId="0" xfId="1" applyFont="1" applyBorder="1"/>
    <xf numFmtId="0" fontId="13" fillId="0" borderId="0" xfId="1" applyFont="1" applyAlignment="1" applyProtection="1">
      <alignment horizontal="center"/>
      <protection locked="0"/>
    </xf>
    <xf numFmtId="0" fontId="14" fillId="0" borderId="0" xfId="1" applyFont="1" applyProtection="1">
      <protection locked="0"/>
    </xf>
    <xf numFmtId="0" fontId="13" fillId="0" borderId="0" xfId="1" applyFont="1" applyProtection="1">
      <protection locked="0"/>
    </xf>
    <xf numFmtId="0" fontId="15" fillId="0" borderId="0" xfId="1" applyFont="1" applyProtection="1">
      <protection locked="0"/>
    </xf>
    <xf numFmtId="0" fontId="15" fillId="0" borderId="0" xfId="1" applyFont="1" applyBorder="1"/>
    <xf numFmtId="0" fontId="15" fillId="0" borderId="0" xfId="1" applyFont="1"/>
    <xf numFmtId="0" fontId="4" fillId="0" borderId="0" xfId="1" applyFont="1" applyAlignment="1" applyProtection="1">
      <alignment horizontal="center"/>
    </xf>
    <xf numFmtId="0" fontId="13" fillId="0" borderId="0" xfId="1" applyFont="1" applyProtection="1"/>
    <xf numFmtId="0" fontId="13" fillId="0" borderId="0" xfId="1" applyFont="1" applyAlignment="1" applyProtection="1">
      <alignment wrapText="1"/>
    </xf>
    <xf numFmtId="0" fontId="13" fillId="0" borderId="0" xfId="1" applyFont="1" applyAlignment="1" applyProtection="1">
      <alignment horizontal="center"/>
    </xf>
    <xf numFmtId="0" fontId="12" fillId="0" borderId="0" xfId="1" applyFont="1" applyProtection="1">
      <protection locked="0"/>
    </xf>
    <xf numFmtId="0" fontId="7" fillId="0" borderId="0" xfId="1" applyFont="1" applyProtection="1">
      <protection locked="0"/>
    </xf>
    <xf numFmtId="0" fontId="7" fillId="0" borderId="0" xfId="1" applyFont="1"/>
    <xf numFmtId="164" fontId="3" fillId="0" borderId="2" xfId="1" quotePrefix="1" applyNumberFormat="1" applyFont="1" applyFill="1" applyBorder="1" applyAlignment="1" applyProtection="1">
      <alignment horizontal="right" vertical="center" wrapText="1"/>
    </xf>
    <xf numFmtId="164" fontId="11" fillId="0" borderId="0" xfId="1" applyNumberFormat="1" applyFont="1" applyProtection="1">
      <protection locked="0"/>
    </xf>
    <xf numFmtId="164" fontId="8" fillId="0" borderId="2" xfId="1" applyNumberFormat="1" applyFont="1" applyFill="1" applyBorder="1" applyAlignment="1" applyProtection="1">
      <alignment horizontal="right" vertical="center"/>
    </xf>
    <xf numFmtId="0" fontId="11" fillId="0" borderId="0" xfId="1" applyFont="1" applyProtection="1">
      <protection locked="0"/>
    </xf>
    <xf numFmtId="164" fontId="8" fillId="0" borderId="2" xfId="1" applyNumberFormat="1" applyFont="1" applyFill="1" applyBorder="1" applyAlignment="1" applyProtection="1">
      <alignment horizontal="right" vertical="center" wrapText="1"/>
    </xf>
    <xf numFmtId="164" fontId="8" fillId="0" borderId="2" xfId="1" applyNumberFormat="1" applyFont="1" applyFill="1" applyBorder="1" applyAlignment="1" applyProtection="1">
      <alignment horizontal="right" vertical="center"/>
      <protection locked="0"/>
    </xf>
    <xf numFmtId="4" fontId="13" fillId="0" borderId="0" xfId="1" applyNumberFormat="1" applyFont="1" applyProtection="1">
      <protection locked="0"/>
    </xf>
    <xf numFmtId="0" fontId="13" fillId="0" borderId="0" xfId="1" applyFont="1" applyAlignment="1" applyProtection="1">
      <alignment vertical="center"/>
      <protection locked="0"/>
    </xf>
    <xf numFmtId="0" fontId="13" fillId="0" borderId="0" xfId="1" applyFont="1" applyAlignment="1">
      <alignment vertical="center"/>
    </xf>
    <xf numFmtId="164" fontId="3" fillId="0" borderId="2" xfId="1" applyNumberFormat="1" applyFont="1" applyFill="1" applyBorder="1" applyAlignment="1" applyProtection="1">
      <alignment vertical="center" wrapText="1"/>
    </xf>
    <xf numFmtId="164" fontId="8" fillId="0" borderId="2" xfId="1" applyNumberFormat="1" applyFont="1" applyFill="1" applyBorder="1" applyAlignment="1" applyProtection="1">
      <alignment vertical="center"/>
    </xf>
    <xf numFmtId="0" fontId="13" fillId="0" borderId="0" xfId="1" quotePrefix="1" applyFont="1" applyProtection="1">
      <protection locked="0"/>
    </xf>
    <xf numFmtId="164" fontId="8" fillId="0" borderId="2" xfId="1" applyNumberFormat="1" applyFont="1" applyFill="1" applyBorder="1" applyAlignment="1" applyProtection="1">
      <alignment vertical="center" wrapText="1"/>
    </xf>
    <xf numFmtId="0" fontId="13" fillId="0" borderId="0" xfId="1" applyFont="1" applyBorder="1" applyProtection="1">
      <protection locked="0"/>
    </xf>
    <xf numFmtId="164" fontId="13" fillId="0" borderId="0" xfId="1" applyNumberFormat="1" applyFont="1" applyProtection="1">
      <protection locked="0"/>
    </xf>
    <xf numFmtId="0" fontId="13" fillId="0" borderId="0" xfId="1" applyFont="1" applyAlignment="1">
      <alignment horizontal="center" vertical="center" wrapText="1"/>
    </xf>
    <xf numFmtId="0" fontId="13" fillId="0" borderId="0" xfId="1" applyFont="1" applyAlignment="1">
      <alignment wrapText="1"/>
    </xf>
    <xf numFmtId="0" fontId="13" fillId="0" borderId="0" xfId="1" applyFont="1" applyAlignment="1">
      <alignment horizontal="center"/>
    </xf>
    <xf numFmtId="164" fontId="4" fillId="0" borderId="2" xfId="1" applyNumberFormat="1" applyFont="1" applyFill="1" applyBorder="1" applyAlignment="1" applyProtection="1">
      <alignment vertical="center"/>
      <protection locked="0"/>
    </xf>
    <xf numFmtId="164" fontId="5" fillId="0" borderId="2" xfId="1" applyNumberFormat="1" applyFont="1" applyFill="1" applyBorder="1" applyAlignment="1" applyProtection="1">
      <alignment vertical="center"/>
      <protection locked="0"/>
    </xf>
    <xf numFmtId="164" fontId="4" fillId="0" borderId="2" xfId="1" applyNumberFormat="1" applyFont="1" applyFill="1" applyBorder="1" applyAlignment="1" applyProtection="1">
      <alignment horizontal="right" vertical="center" wrapText="1"/>
    </xf>
    <xf numFmtId="0" fontId="4" fillId="0" borderId="0" xfId="1" applyFont="1" applyAlignment="1" applyProtection="1">
      <alignment wrapText="1"/>
    </xf>
    <xf numFmtId="0" fontId="16" fillId="0" borderId="0" xfId="0" applyFont="1" applyAlignment="1">
      <alignment horizontal="left" vertical="center"/>
    </xf>
    <xf numFmtId="0" fontId="16" fillId="0" borderId="0" xfId="0" applyFont="1"/>
    <xf numFmtId="0" fontId="5" fillId="0" borderId="0" xfId="1" applyFont="1"/>
    <xf numFmtId="0" fontId="16" fillId="0" borderId="0" xfId="0" applyFont="1" applyProtection="1">
      <protection locked="0"/>
    </xf>
    <xf numFmtId="0" fontId="5" fillId="0" borderId="2" xfId="1" applyFont="1" applyBorder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/>
    </xf>
    <xf numFmtId="0" fontId="5" fillId="0" borderId="0" xfId="1" applyFont="1" applyProtection="1"/>
    <xf numFmtId="0" fontId="5" fillId="0" borderId="0" xfId="2" applyFont="1" applyAlignment="1" applyProtection="1"/>
    <xf numFmtId="0" fontId="5" fillId="0" borderId="0" xfId="2" applyFont="1" applyAlignment="1" applyProtection="1">
      <protection locked="0"/>
    </xf>
    <xf numFmtId="0" fontId="5" fillId="0" borderId="0" xfId="2" applyFont="1" applyAlignment="1"/>
    <xf numFmtId="0" fontId="5" fillId="0" borderId="0" xfId="2" applyFont="1" applyProtection="1"/>
    <xf numFmtId="0" fontId="5" fillId="0" borderId="0" xfId="2" applyFont="1" applyProtection="1">
      <protection locked="0"/>
    </xf>
    <xf numFmtId="0" fontId="5" fillId="0" borderId="0" xfId="2" applyFont="1"/>
    <xf numFmtId="0" fontId="5" fillId="0" borderId="2" xfId="2" applyFont="1" applyBorder="1" applyAlignment="1" applyProtection="1">
      <alignment horizontal="center" vertical="top" wrapText="1"/>
    </xf>
    <xf numFmtId="3" fontId="4" fillId="0" borderId="2" xfId="2" applyNumberFormat="1" applyFont="1" applyFill="1" applyBorder="1" applyAlignment="1" applyProtection="1">
      <alignment horizontal="right" vertical="center" wrapText="1"/>
    </xf>
    <xf numFmtId="0" fontId="17" fillId="0" borderId="0" xfId="2" applyFont="1" applyFill="1" applyProtection="1">
      <protection locked="0"/>
    </xf>
    <xf numFmtId="0" fontId="5" fillId="0" borderId="0" xfId="2" applyFont="1" applyAlignment="1" applyProtection="1">
      <alignment vertical="center"/>
    </xf>
    <xf numFmtId="0" fontId="5" fillId="0" borderId="0" xfId="2" applyFont="1" applyAlignment="1" applyProtection="1">
      <alignment vertical="center"/>
      <protection locked="0"/>
    </xf>
    <xf numFmtId="0" fontId="5" fillId="0" borderId="0" xfId="2" applyFont="1" applyBorder="1" applyAlignment="1" applyProtection="1">
      <alignment horizontal="center" vertical="center" wrapText="1"/>
      <protection locked="0"/>
    </xf>
    <xf numFmtId="0" fontId="5" fillId="0" borderId="0" xfId="2" applyFont="1" applyBorder="1" applyAlignment="1" applyProtection="1">
      <alignment horizontal="center" vertical="center"/>
      <protection locked="0"/>
    </xf>
    <xf numFmtId="0" fontId="5" fillId="0" borderId="0" xfId="2" applyFont="1" applyFill="1" applyBorder="1" applyAlignment="1" applyProtection="1">
      <alignment horizontal="center" vertical="center"/>
      <protection locked="0"/>
    </xf>
    <xf numFmtId="0" fontId="5" fillId="0" borderId="0" xfId="2" applyFont="1" applyFill="1" applyBorder="1" applyAlignment="1" applyProtection="1">
      <alignment horizontal="center" vertical="center" wrapText="1"/>
      <protection locked="0"/>
    </xf>
    <xf numFmtId="164" fontId="5" fillId="0" borderId="0" xfId="2" applyNumberFormat="1" applyFont="1" applyBorder="1" applyAlignment="1" applyProtection="1">
      <alignment horizontal="center" vertical="center"/>
      <protection locked="0"/>
    </xf>
    <xf numFmtId="165" fontId="5" fillId="0" borderId="0" xfId="2" applyNumberFormat="1" applyFont="1" applyBorder="1" applyAlignment="1" applyProtection="1">
      <alignment horizontal="center" vertical="center"/>
      <protection locked="0"/>
    </xf>
    <xf numFmtId="166" fontId="5" fillId="0" borderId="0" xfId="2" applyNumberFormat="1" applyFont="1" applyBorder="1" applyAlignment="1" applyProtection="1">
      <alignment horizontal="center" vertical="center"/>
      <protection locked="0"/>
    </xf>
    <xf numFmtId="0" fontId="5" fillId="0" borderId="2" xfId="2" applyFont="1" applyBorder="1" applyAlignment="1" applyProtection="1">
      <alignment horizontal="center" vertical="center"/>
    </xf>
    <xf numFmtId="0" fontId="5" fillId="0" borderId="2" xfId="2" quotePrefix="1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left" vertical="center" wrapText="1"/>
    </xf>
    <xf numFmtId="164" fontId="5" fillId="0" borderId="2" xfId="2" applyNumberFormat="1" applyFont="1" applyFill="1" applyBorder="1" applyAlignment="1" applyProtection="1">
      <alignment horizontal="right" vertical="center" wrapText="1"/>
      <protection locked="0"/>
    </xf>
    <xf numFmtId="164" fontId="5" fillId="0" borderId="8" xfId="2" applyNumberFormat="1" applyFont="1" applyFill="1" applyBorder="1" applyAlignment="1" applyProtection="1">
      <alignment horizontal="right" vertical="center" wrapText="1"/>
    </xf>
    <xf numFmtId="164" fontId="4" fillId="0" borderId="2" xfId="2" applyNumberFormat="1" applyFont="1" applyFill="1" applyBorder="1" applyAlignment="1" applyProtection="1">
      <alignment horizontal="right" vertical="center" wrapText="1"/>
      <protection locked="0"/>
    </xf>
    <xf numFmtId="49" fontId="4" fillId="0" borderId="0" xfId="2" applyNumberFormat="1" applyFont="1" applyBorder="1" applyAlignment="1" applyProtection="1">
      <alignment horizontal="left"/>
      <protection locked="0"/>
    </xf>
    <xf numFmtId="0" fontId="5" fillId="0" borderId="0" xfId="2" applyFont="1" applyAlignment="1">
      <alignment horizontal="center" textRotation="180"/>
    </xf>
    <xf numFmtId="0" fontId="5" fillId="0" borderId="0" xfId="2" applyFont="1" applyAlignment="1">
      <alignment horizontal="center" vertical="center" textRotation="180"/>
    </xf>
    <xf numFmtId="0" fontId="5" fillId="0" borderId="0" xfId="2" applyFont="1" applyBorder="1" applyAlignment="1">
      <alignment horizontal="center" vertical="center" textRotation="180"/>
    </xf>
    <xf numFmtId="0" fontId="5" fillId="0" borderId="0" xfId="2" applyFont="1" applyBorder="1" applyAlignment="1" applyProtection="1">
      <protection locked="0"/>
    </xf>
    <xf numFmtId="0" fontId="5" fillId="0" borderId="0" xfId="2" applyFont="1" applyFill="1" applyBorder="1" applyAlignment="1">
      <alignment horizontal="center" vertical="center" textRotation="180"/>
    </xf>
    <xf numFmtId="0" fontId="5" fillId="0" borderId="0" xfId="2" applyFont="1" applyFill="1"/>
    <xf numFmtId="0" fontId="5" fillId="2" borderId="0" xfId="2" applyFont="1" applyFill="1"/>
    <xf numFmtId="164" fontId="4" fillId="0" borderId="2" xfId="2" applyNumberFormat="1" applyFont="1" applyFill="1" applyBorder="1" applyAlignment="1" applyProtection="1">
      <alignment horizontal="right" vertical="center" wrapText="1"/>
    </xf>
    <xf numFmtId="164" fontId="5" fillId="0" borderId="2" xfId="2" applyNumberFormat="1" applyFont="1" applyFill="1" applyBorder="1" applyAlignment="1" applyProtection="1">
      <alignment horizontal="right" vertical="center" wrapText="1"/>
    </xf>
    <xf numFmtId="0" fontId="4" fillId="0" borderId="9" xfId="2" applyFont="1" applyBorder="1" applyAlignment="1" applyProtection="1">
      <alignment vertical="center" wrapText="1"/>
    </xf>
    <xf numFmtId="0" fontId="5" fillId="0" borderId="5" xfId="2" applyFont="1" applyBorder="1" applyAlignment="1" applyProtection="1">
      <alignment horizontal="left" vertical="center" wrapText="1" indent="2"/>
    </xf>
    <xf numFmtId="0" fontId="4" fillId="0" borderId="0" xfId="1" applyFont="1" applyBorder="1" applyAlignment="1">
      <alignment horizontal="left" vertical="center" wrapText="1"/>
    </xf>
    <xf numFmtId="0" fontId="7" fillId="0" borderId="2" xfId="2" applyFont="1" applyBorder="1" applyAlignment="1" applyProtection="1">
      <alignment horizontal="center" vertical="center"/>
    </xf>
    <xf numFmtId="164" fontId="4" fillId="0" borderId="2" xfId="2" applyNumberFormat="1" applyFont="1" applyFill="1" applyBorder="1" applyAlignment="1" applyProtection="1">
      <alignment horizontal="right" vertical="center" wrapText="1"/>
    </xf>
    <xf numFmtId="164" fontId="5" fillId="0" borderId="0" xfId="2" applyNumberFormat="1" applyFont="1" applyProtection="1">
      <protection locked="0"/>
    </xf>
    <xf numFmtId="0" fontId="5" fillId="0" borderId="2" xfId="2" applyFont="1" applyFill="1" applyBorder="1" applyAlignment="1" applyProtection="1">
      <alignment horizontal="left" vertical="center" wrapText="1" indent="2"/>
    </xf>
    <xf numFmtId="0" fontId="5" fillId="0" borderId="2" xfId="2" applyFont="1" applyFill="1" applyBorder="1" applyAlignment="1" applyProtection="1">
      <alignment vertical="center" wrapText="1"/>
    </xf>
    <xf numFmtId="0" fontId="5" fillId="0" borderId="2" xfId="2" applyFont="1" applyFill="1" applyBorder="1" applyAlignment="1" applyProtection="1">
      <alignment horizontal="left" vertical="center" wrapText="1"/>
    </xf>
    <xf numFmtId="0" fontId="5" fillId="0" borderId="2" xfId="2" applyFont="1" applyFill="1" applyBorder="1" applyAlignment="1" applyProtection="1">
      <alignment horizontal="center" vertical="center" wrapText="1"/>
    </xf>
    <xf numFmtId="164" fontId="4" fillId="0" borderId="2" xfId="2" applyNumberFormat="1" applyFont="1" applyFill="1" applyBorder="1" applyAlignment="1" applyProtection="1">
      <alignment horizontal="right" vertical="center" wrapText="1"/>
    </xf>
    <xf numFmtId="0" fontId="18" fillId="0" borderId="0" xfId="0" applyFont="1"/>
    <xf numFmtId="164" fontId="4" fillId="0" borderId="2" xfId="2" applyNumberFormat="1" applyFont="1" applyFill="1" applyBorder="1" applyAlignment="1" applyProtection="1">
      <alignment vertical="center"/>
      <protection locked="0"/>
    </xf>
    <xf numFmtId="164" fontId="5" fillId="0" borderId="2" xfId="2" applyNumberFormat="1" applyFont="1" applyFill="1" applyBorder="1" applyAlignment="1" applyProtection="1">
      <alignment vertical="center"/>
      <protection locked="0"/>
    </xf>
    <xf numFmtId="164" fontId="5" fillId="0" borderId="2" xfId="2" applyNumberFormat="1" applyFont="1" applyFill="1" applyBorder="1" applyAlignment="1" applyProtection="1">
      <alignment vertical="center"/>
    </xf>
    <xf numFmtId="0" fontId="13" fillId="0" borderId="0" xfId="1" applyFont="1" applyFill="1" applyProtection="1">
      <protection locked="0"/>
    </xf>
    <xf numFmtId="0" fontId="13" fillId="0" borderId="0" xfId="1" applyFont="1" applyFill="1"/>
    <xf numFmtId="0" fontId="5" fillId="0" borderId="2" xfId="2" applyFont="1" applyBorder="1" applyAlignment="1" applyProtection="1">
      <alignment horizontal="center" vertical="center" wrapText="1"/>
    </xf>
    <xf numFmtId="164" fontId="4" fillId="0" borderId="2" xfId="2" applyNumberFormat="1" applyFont="1" applyFill="1" applyBorder="1" applyAlignment="1" applyProtection="1">
      <alignment horizontal="right" vertical="center" wrapText="1"/>
    </xf>
    <xf numFmtId="164" fontId="3" fillId="0" borderId="2" xfId="1" applyNumberFormat="1" applyFont="1" applyFill="1" applyBorder="1" applyAlignment="1" applyProtection="1">
      <alignment horizontal="right" vertical="center"/>
      <protection locked="0"/>
    </xf>
    <xf numFmtId="0" fontId="5" fillId="0" borderId="2" xfId="2" applyFont="1" applyBorder="1" applyAlignment="1" applyProtection="1">
      <alignment horizontal="center" vertical="center" wrapText="1"/>
    </xf>
    <xf numFmtId="0" fontId="11" fillId="0" borderId="0" xfId="1" applyFont="1" applyAlignment="1" applyProtection="1">
      <alignment horizontal="left" wrapText="1"/>
      <protection locked="0"/>
    </xf>
    <xf numFmtId="0" fontId="13" fillId="0" borderId="0" xfId="1" applyFont="1" applyAlignment="1" applyProtection="1">
      <alignment horizontal="left" vertical="center" wrapText="1"/>
      <protection locked="0"/>
    </xf>
    <xf numFmtId="0" fontId="4" fillId="0" borderId="0" xfId="1" applyFont="1" applyAlignment="1" applyProtection="1">
      <alignment horizontal="left" vertical="center"/>
    </xf>
    <xf numFmtId="0" fontId="6" fillId="0" borderId="2" xfId="1" applyFont="1" applyBorder="1" applyAlignment="1" applyProtection="1">
      <alignment horizontal="center" vertical="center" wrapText="1"/>
    </xf>
    <xf numFmtId="0" fontId="7" fillId="0" borderId="2" xfId="1" applyFont="1" applyBorder="1" applyAlignment="1" applyProtection="1">
      <alignment horizontal="center" wrapText="1"/>
    </xf>
    <xf numFmtId="0" fontId="3" fillId="0" borderId="2" xfId="1" applyFont="1" applyFill="1" applyBorder="1" applyAlignment="1" applyProtection="1">
      <alignment horizontal="left" vertical="center" wrapText="1"/>
    </xf>
    <xf numFmtId="0" fontId="4" fillId="0" borderId="2" xfId="1" applyFont="1" applyFill="1" applyBorder="1" applyAlignment="1" applyProtection="1">
      <alignment horizontal="left" vertical="center" wrapText="1"/>
    </xf>
    <xf numFmtId="0" fontId="5" fillId="0" borderId="2" xfId="1" applyFont="1" applyFill="1" applyBorder="1" applyAlignment="1" applyProtection="1">
      <alignment horizontal="left" vertical="center" wrapText="1"/>
    </xf>
    <xf numFmtId="0" fontId="5" fillId="0" borderId="2" xfId="1" applyFont="1" applyFill="1" applyBorder="1" applyAlignment="1" applyProtection="1">
      <alignment vertical="center" wrapText="1"/>
    </xf>
    <xf numFmtId="0" fontId="5" fillId="0" borderId="2" xfId="1" applyFont="1" applyFill="1" applyBorder="1" applyAlignment="1" applyProtection="1">
      <alignment horizontal="left" vertical="center" wrapText="1" indent="2"/>
    </xf>
    <xf numFmtId="0" fontId="9" fillId="0" borderId="2" xfId="1" applyFont="1" applyFill="1" applyBorder="1" applyAlignment="1" applyProtection="1">
      <alignment vertical="center" wrapText="1"/>
    </xf>
    <xf numFmtId="0" fontId="5" fillId="0" borderId="2" xfId="2" applyFont="1" applyFill="1" applyBorder="1" applyAlignment="1" applyProtection="1">
      <alignment horizontal="left" vertical="center" wrapText="1" indent="2"/>
    </xf>
    <xf numFmtId="0" fontId="13" fillId="0" borderId="2" xfId="1" applyFont="1" applyFill="1" applyBorder="1" applyAlignment="1" applyProtection="1">
      <alignment vertical="center" wrapText="1"/>
    </xf>
    <xf numFmtId="0" fontId="13" fillId="0" borderId="2" xfId="1" applyFont="1" applyFill="1" applyBorder="1" applyAlignment="1" applyProtection="1">
      <alignment horizontal="left" vertical="center" wrapText="1" indent="2"/>
    </xf>
    <xf numFmtId="0" fontId="4" fillId="0" borderId="2" xfId="1" applyFont="1" applyFill="1" applyBorder="1" applyAlignment="1" applyProtection="1">
      <alignment vertical="center" wrapText="1"/>
    </xf>
    <xf numFmtId="0" fontId="5" fillId="0" borderId="2" xfId="1" applyFont="1" applyFill="1" applyBorder="1" applyAlignment="1" applyProtection="1">
      <alignment horizontal="center" vertical="center" wrapText="1"/>
    </xf>
    <xf numFmtId="0" fontId="6" fillId="0" borderId="2" xfId="1" applyFont="1" applyFill="1" applyBorder="1" applyAlignment="1" applyProtection="1">
      <alignment horizontal="center" vertical="center" wrapText="1"/>
    </xf>
    <xf numFmtId="0" fontId="7" fillId="0" borderId="2" xfId="1" applyFont="1" applyFill="1" applyBorder="1" applyAlignment="1" applyProtection="1">
      <alignment horizontal="center" vertical="center" wrapText="1"/>
    </xf>
    <xf numFmtId="0" fontId="3" fillId="0" borderId="2" xfId="1" applyFont="1" applyFill="1" applyBorder="1" applyAlignment="1" applyProtection="1">
      <alignment vertical="center" wrapText="1"/>
    </xf>
    <xf numFmtId="0" fontId="5" fillId="0" borderId="2" xfId="2" applyFont="1" applyFill="1" applyBorder="1" applyAlignment="1" applyProtection="1">
      <alignment horizontal="left" vertical="center" wrapText="1" indent="3"/>
    </xf>
    <xf numFmtId="0" fontId="5" fillId="0" borderId="2" xfId="0" applyFont="1" applyFill="1" applyBorder="1" applyAlignment="1" applyProtection="1">
      <alignment horizontal="left" vertical="center" wrapText="1" indent="2"/>
    </xf>
    <xf numFmtId="0" fontId="5" fillId="0" borderId="2" xfId="1" applyFont="1" applyFill="1" applyBorder="1" applyAlignment="1" applyProtection="1">
      <alignment horizontal="center" vertical="center"/>
    </xf>
    <xf numFmtId="0" fontId="4" fillId="0" borderId="2" xfId="1" applyFont="1" applyFill="1" applyBorder="1" applyAlignment="1" applyProtection="1">
      <alignment horizontal="left" vertical="center" wrapText="1" indent="2"/>
    </xf>
    <xf numFmtId="0" fontId="8" fillId="0" borderId="2" xfId="1" applyFont="1" applyFill="1" applyBorder="1" applyAlignment="1" applyProtection="1">
      <alignment vertical="center" wrapText="1"/>
    </xf>
    <xf numFmtId="0" fontId="5" fillId="0" borderId="0" xfId="1" applyFont="1" applyAlignment="1">
      <alignment horizontal="right" vertical="center" wrapText="1"/>
    </xf>
    <xf numFmtId="0" fontId="2" fillId="0" borderId="0" xfId="1" applyFont="1" applyAlignment="1" applyProtection="1">
      <alignment horizontal="center" vertical="center" wrapText="1"/>
    </xf>
    <xf numFmtId="0" fontId="13" fillId="0" borderId="0" xfId="1" applyFont="1" applyAlignment="1" applyProtection="1">
      <alignment horizontal="center" vertical="top" wrapText="1"/>
    </xf>
    <xf numFmtId="0" fontId="5" fillId="0" borderId="2" xfId="1" applyFont="1" applyFill="1" applyBorder="1" applyAlignment="1" applyProtection="1">
      <alignment horizontal="left" vertical="center" wrapText="1" indent="1"/>
    </xf>
    <xf numFmtId="0" fontId="4" fillId="0" borderId="2" xfId="2" applyFont="1" applyFill="1" applyBorder="1" applyAlignment="1" applyProtection="1">
      <alignment vertical="center" wrapText="1"/>
    </xf>
    <xf numFmtId="0" fontId="5" fillId="0" borderId="2" xfId="2" applyFont="1" applyFill="1" applyBorder="1" applyAlignment="1" applyProtection="1">
      <alignment vertical="center" wrapText="1"/>
    </xf>
    <xf numFmtId="0" fontId="5" fillId="0" borderId="2" xfId="2" applyFont="1" applyFill="1" applyBorder="1" applyAlignment="1" applyProtection="1">
      <alignment horizontal="left" vertical="center" wrapText="1"/>
    </xf>
    <xf numFmtId="0" fontId="5" fillId="0" borderId="2" xfId="2" applyFont="1" applyFill="1" applyBorder="1" applyAlignment="1" applyProtection="1">
      <alignment horizontal="center" vertical="center" wrapText="1"/>
    </xf>
    <xf numFmtId="0" fontId="4" fillId="0" borderId="0" xfId="1" applyFont="1" applyBorder="1" applyAlignment="1">
      <alignment horizontal="left" wrapText="1"/>
    </xf>
    <xf numFmtId="0" fontId="4" fillId="0" borderId="2" xfId="2" applyFont="1" applyBorder="1" applyAlignment="1" applyProtection="1">
      <alignment horizontal="center" vertical="center" wrapText="1"/>
    </xf>
    <xf numFmtId="0" fontId="7" fillId="0" borderId="2" xfId="2" applyFont="1" applyBorder="1" applyAlignment="1" applyProtection="1">
      <alignment horizontal="center" vertical="center" wrapText="1"/>
    </xf>
    <xf numFmtId="0" fontId="4" fillId="0" borderId="0" xfId="1" applyFont="1" applyFill="1" applyBorder="1" applyAlignment="1">
      <alignment horizontal="left" wrapText="1"/>
    </xf>
    <xf numFmtId="0" fontId="5" fillId="0" borderId="2" xfId="1" applyFont="1" applyBorder="1" applyAlignment="1" applyProtection="1">
      <alignment horizontal="center" vertical="center" wrapText="1"/>
    </xf>
    <xf numFmtId="0" fontId="4" fillId="0" borderId="2" xfId="1" applyFont="1" applyFill="1" applyBorder="1" applyAlignment="1" applyProtection="1">
      <alignment horizontal="center" vertical="center" textRotation="90" wrapText="1"/>
    </xf>
    <xf numFmtId="0" fontId="5" fillId="0" borderId="2" xfId="1" applyFont="1" applyBorder="1" applyProtection="1"/>
    <xf numFmtId="49" fontId="4" fillId="0" borderId="0" xfId="2" applyNumberFormat="1" applyFont="1" applyBorder="1" applyAlignment="1" applyProtection="1">
      <alignment horizontal="left" vertical="center" wrapText="1"/>
    </xf>
    <xf numFmtId="0" fontId="4" fillId="0" borderId="2" xfId="2" applyFont="1" applyFill="1" applyBorder="1" applyAlignment="1" applyProtection="1">
      <alignment horizontal="center" vertical="center" wrapText="1"/>
    </xf>
    <xf numFmtId="0" fontId="4" fillId="0" borderId="2" xfId="2" applyFont="1" applyBorder="1" applyAlignment="1" applyProtection="1">
      <alignment horizontal="left" vertical="center" wrapText="1" indent="2"/>
    </xf>
    <xf numFmtId="0" fontId="5" fillId="0" borderId="0" xfId="2" applyFont="1" applyBorder="1" applyAlignment="1" applyProtection="1">
      <alignment horizontal="center" vertical="center" wrapText="1"/>
      <protection locked="0"/>
    </xf>
    <xf numFmtId="0" fontId="5" fillId="0" borderId="2" xfId="2" applyFont="1" applyBorder="1" applyAlignment="1" applyProtection="1">
      <alignment horizontal="center" vertical="center" wrapText="1"/>
    </xf>
    <xf numFmtId="0" fontId="4" fillId="3" borderId="6" xfId="2" applyFont="1" applyFill="1" applyBorder="1" applyAlignment="1" applyProtection="1">
      <alignment horizontal="center" vertical="center" wrapText="1"/>
    </xf>
    <xf numFmtId="0" fontId="4" fillId="3" borderId="2" xfId="2" applyFont="1" applyFill="1" applyBorder="1" applyAlignment="1" applyProtection="1">
      <alignment horizontal="center" vertical="center" wrapText="1"/>
    </xf>
    <xf numFmtId="0" fontId="4" fillId="0" borderId="3" xfId="2" applyFont="1" applyBorder="1" applyAlignment="1" applyProtection="1">
      <alignment horizontal="left" vertical="center" wrapText="1" indent="1"/>
    </xf>
    <xf numFmtId="0" fontId="4" fillId="0" borderId="4" xfId="2" applyFont="1" applyBorder="1" applyAlignment="1" applyProtection="1">
      <alignment horizontal="left" vertical="center" wrapText="1" indent="1"/>
    </xf>
    <xf numFmtId="0" fontId="5" fillId="0" borderId="1" xfId="2" quotePrefix="1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164" fontId="4" fillId="0" borderId="2" xfId="2" applyNumberFormat="1" applyFont="1" applyFill="1" applyBorder="1" applyAlignment="1" applyProtection="1">
      <alignment horizontal="right" vertical="center"/>
    </xf>
    <xf numFmtId="164" fontId="4" fillId="0" borderId="2" xfId="2" applyNumberFormat="1" applyFont="1" applyFill="1" applyBorder="1" applyAlignment="1" applyProtection="1">
      <alignment horizontal="right" vertical="center" wrapText="1"/>
    </xf>
    <xf numFmtId="0" fontId="4" fillId="0" borderId="7" xfId="2" applyFont="1" applyBorder="1" applyAlignment="1" applyProtection="1">
      <alignment horizontal="left" vertical="center" wrapText="1" indent="2"/>
    </xf>
    <xf numFmtId="0" fontId="5" fillId="0" borderId="2" xfId="2" applyFont="1" applyBorder="1" applyAlignment="1" applyProtection="1">
      <alignment horizontal="left" vertical="center" wrapText="1" indent="1"/>
    </xf>
    <xf numFmtId="0" fontId="5" fillId="0" borderId="2" xfId="2" applyFont="1" applyBorder="1" applyAlignment="1" applyProtection="1">
      <alignment horizontal="left" vertical="center" wrapText="1" indent="2"/>
    </xf>
    <xf numFmtId="0" fontId="5" fillId="0" borderId="2" xfId="2" applyFont="1" applyBorder="1" applyAlignment="1" applyProtection="1">
      <alignment horizontal="left" vertical="center" wrapText="1"/>
    </xf>
    <xf numFmtId="0" fontId="5" fillId="0" borderId="2" xfId="2" quotePrefix="1" applyFont="1" applyBorder="1" applyAlignment="1" applyProtection="1">
      <alignment horizontal="center" vertical="center" wrapText="1"/>
    </xf>
    <xf numFmtId="0" fontId="4" fillId="0" borderId="0" xfId="2" applyFont="1" applyBorder="1" applyAlignment="1" applyProtection="1">
      <alignment horizontal="left" wrapText="1"/>
    </xf>
    <xf numFmtId="0" fontId="5" fillId="0" borderId="2" xfId="2" applyFont="1" applyBorder="1" applyAlignment="1" applyProtection="1">
      <alignment horizontal="center" vertical="top" wrapText="1"/>
    </xf>
  </cellXfs>
  <cellStyles count="3">
    <cellStyle name="Excel Built-in Normal" xfId="2"/>
    <cellStyle name="Normalny" xfId="0" builtinId="0"/>
    <cellStyle name="Normalny 2" xfId="1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ont>
        <strike/>
        <condense val="0"/>
        <extend val="0"/>
      </font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T_UMK_publiczne_plan_R-F_na_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ział I"/>
      <sheetName val="dzial II"/>
      <sheetName val="dział III"/>
      <sheetName val="dzial IV"/>
      <sheetName val="dział V"/>
    </sheetNames>
    <sheetDataSet>
      <sheetData sheetId="0">
        <row r="8">
          <cell r="O8" t="str">
            <v>Wybierz z listy rozwijanej</v>
          </cell>
        </row>
        <row r="9">
          <cell r="O9" t="str">
            <v>Uniwersytet w Białymstoku</v>
          </cell>
        </row>
        <row r="10">
          <cell r="O10" t="str">
            <v>Uniwersytet Gdański w Gdańsku</v>
          </cell>
        </row>
        <row r="11">
          <cell r="O11" t="str">
            <v>Uniwersytet Śląski w Katowicach</v>
          </cell>
        </row>
        <row r="12">
          <cell r="O12" t="str">
            <v>Uniwersytet Jagielloński w Krakowie</v>
          </cell>
        </row>
        <row r="13">
          <cell r="O13" t="str">
            <v>Uniwersytet Marii Curie-Skłodowskiej w Lublinie</v>
          </cell>
        </row>
        <row r="14">
          <cell r="O14" t="str">
            <v>Uniwersytet Łódzki</v>
          </cell>
        </row>
        <row r="15">
          <cell r="O15" t="str">
            <v>Uniwersytet Opolski</v>
          </cell>
        </row>
        <row r="16">
          <cell r="O16" t="str">
            <v>Uniwersytet im. Adama Mickiewicza w Poznaniu</v>
          </cell>
        </row>
        <row r="17">
          <cell r="O17" t="str">
            <v>Uniwersytet Mikołaja Kopernika w Toruniu</v>
          </cell>
        </row>
        <row r="18">
          <cell r="O18" t="str">
            <v>Uniwersytet Warszawski</v>
          </cell>
        </row>
        <row r="19">
          <cell r="O19" t="str">
            <v>Uniwersytet Wrocławski</v>
          </cell>
        </row>
        <row r="20">
          <cell r="O20" t="str">
            <v>Uniwersytet Szczeciński</v>
          </cell>
        </row>
        <row r="21">
          <cell r="O21" t="str">
            <v>Uniwersytet Warmińsko-Mazurski w Olsztynie</v>
          </cell>
        </row>
        <row r="22">
          <cell r="O22" t="str">
            <v>Uniwersytet Kardynała Stefana Wyszyńskiego w Warszawie</v>
          </cell>
        </row>
        <row r="23">
          <cell r="O23" t="str">
            <v>Katolicki Uniwersytet Lubelski Jana Pawła II</v>
          </cell>
        </row>
        <row r="24">
          <cell r="O24" t="str">
            <v>Uniwersytet Rzeszowski</v>
          </cell>
        </row>
        <row r="25">
          <cell r="O25" t="str">
            <v>Uniwersytet Zielonogórski w Zielonej Górze</v>
          </cell>
        </row>
        <row r="26">
          <cell r="O26" t="str">
            <v>Uniwersytet Kazimierza Wielkiego w Bydgoszczy</v>
          </cell>
        </row>
        <row r="27">
          <cell r="O27" t="str">
            <v>Chrześcijańska Akademia Teologiczna w Warszawie</v>
          </cell>
        </row>
        <row r="28">
          <cell r="O28" t="str">
            <v>Uniwersytet Papieski Jana Pawła II w Krakowie</v>
          </cell>
        </row>
        <row r="29">
          <cell r="O29" t="str">
            <v>Papieski Wydział Teologiczny w Warszawie</v>
          </cell>
        </row>
        <row r="30">
          <cell r="O30" t="str">
            <v>Papieski Wydział Teologiczny we Wrocławiu</v>
          </cell>
        </row>
        <row r="31">
          <cell r="O31" t="str">
            <v>Akademia Ignatianum w Krakowie</v>
          </cell>
        </row>
        <row r="32">
          <cell r="O32" t="str">
            <v>Szkoła Główna Handlowa w Warszawie</v>
          </cell>
        </row>
        <row r="33">
          <cell r="O33" t="str">
            <v>Uniwersytet Ekonomiczny w Katowicach</v>
          </cell>
        </row>
        <row r="34">
          <cell r="O34" t="str">
            <v>Uniwersytet Ekonomiczny w Krakowie</v>
          </cell>
        </row>
        <row r="35">
          <cell r="O35" t="str">
            <v>Uniwersytet Ekonomiczny w Poznaniu</v>
          </cell>
        </row>
        <row r="36">
          <cell r="O36" t="str">
            <v>Uniwersytet Ekonomiczny we Wrocławiu</v>
          </cell>
        </row>
        <row r="37">
          <cell r="O37" t="str">
            <v>Akademia im. Jana Długosza w Częstochowie</v>
          </cell>
        </row>
        <row r="38">
          <cell r="O38" t="str">
            <v>Uniwersytet Jana Kochanowskiego w Kielcach</v>
          </cell>
        </row>
        <row r="39">
          <cell r="O39" t="str">
            <v>Uniwersytet Pedagogiczny im. Komisji Edukacji Narodowej w Krakowie</v>
          </cell>
        </row>
        <row r="40">
          <cell r="O40" t="str">
            <v>Akademia Pomorska w Słupsku</v>
          </cell>
        </row>
        <row r="41">
          <cell r="O41" t="str">
            <v>Akademia Pedagogiki Specjalnej im. Marii Grzegorzewskiej w Warszawie</v>
          </cell>
        </row>
        <row r="42">
          <cell r="O42" t="str">
            <v>Politechnika Białostocka</v>
          </cell>
        </row>
        <row r="43">
          <cell r="O43" t="str">
            <v>Politechnika Częstochowska</v>
          </cell>
        </row>
        <row r="44">
          <cell r="O44" t="str">
            <v>Politechnika Gdańska</v>
          </cell>
        </row>
        <row r="45">
          <cell r="O45" t="str">
            <v xml:space="preserve">Politechnika Śląska </v>
          </cell>
        </row>
        <row r="46">
          <cell r="O46" t="str">
            <v>Politechnika Świętokrzyska w Kielcach</v>
          </cell>
        </row>
        <row r="47">
          <cell r="O47" t="str">
            <v>Politechnika Krakowska im. Tadeusza Kościuszki</v>
          </cell>
        </row>
        <row r="48">
          <cell r="O48" t="str">
            <v>Politechnika Lubelska</v>
          </cell>
        </row>
        <row r="49">
          <cell r="O49" t="str">
            <v>Politechnika Łódzka</v>
          </cell>
        </row>
        <row r="50">
          <cell r="O50" t="str">
            <v>Politechnika Poznańska</v>
          </cell>
        </row>
        <row r="51">
          <cell r="O51" t="str">
            <v>Politechnika Rzeszowska im. Ignacego Łukasiewicza</v>
          </cell>
        </row>
        <row r="52">
          <cell r="O52" t="str">
            <v>Zachodniopomorski Uniwersytet Technologiczny w Szczecinie</v>
          </cell>
        </row>
        <row r="53">
          <cell r="O53" t="str">
            <v>Politechnika Warszawska</v>
          </cell>
        </row>
        <row r="54">
          <cell r="O54" t="str">
            <v>Akademia Górniczo-Hutnicza im. Stanisława Staszica w Krakowie</v>
          </cell>
        </row>
        <row r="55">
          <cell r="O55" t="str">
            <v>Politechnika Koszalińska</v>
          </cell>
        </row>
        <row r="56">
          <cell r="O56" t="str">
            <v>Politechnika Opolska</v>
          </cell>
        </row>
        <row r="57">
          <cell r="O57" t="str">
            <v>Politechnika Radomska im. Kazimierza Pułaskiego</v>
          </cell>
        </row>
        <row r="58">
          <cell r="O58" t="str">
            <v>Akademia Techniczno-Humanistyczna w Bielsku-Białej</v>
          </cell>
        </row>
        <row r="59">
          <cell r="O59" t="str">
            <v xml:space="preserve">Uniwersytet Technologiczno-Przyrodniczy im. Jana i Jędrzeja Śniadeckich w Bydgoszczy </v>
          </cell>
        </row>
        <row r="60">
          <cell r="O60" t="str">
            <v>Uniwersytet Rolniczy im. Hugona Kołłątaja w Krakowie</v>
          </cell>
        </row>
        <row r="61">
          <cell r="O61" t="str">
            <v>Uniwersytet Przyrodniczy w Lublinie</v>
          </cell>
        </row>
        <row r="62">
          <cell r="O62" t="str">
            <v>Uniwersytet Przyrodniczy w Poznaniu</v>
          </cell>
        </row>
        <row r="63">
          <cell r="O63" t="str">
            <v>Uniwersytet Przyrodniczo-Humanistyczny w Siedlcach</v>
          </cell>
        </row>
        <row r="64">
          <cell r="O64" t="str">
            <v>Szkoła Główna Gospodarstwa Wiejskiego w Warszawie</v>
          </cell>
        </row>
        <row r="65">
          <cell r="O65" t="str">
            <v>Uniwersytet Przyrodniczy we Wrocławiu</v>
          </cell>
        </row>
        <row r="66">
          <cell r="O66" t="str">
            <v xml:space="preserve">Akademia Wychowania Fizycznego im. Jerzego Kukuczki w Katowicach </v>
          </cell>
        </row>
        <row r="67">
          <cell r="O67" t="str">
            <v>Akademia Wychowania Fizycznego im. Bronisława Czecha w Krakowie</v>
          </cell>
        </row>
        <row r="68">
          <cell r="O68" t="str">
            <v>Akademia Wychowania Fizycznego im. Eugeniusza Piaseckiego w Poznaniu</v>
          </cell>
        </row>
        <row r="69">
          <cell r="O69" t="str">
            <v>Akademia Wychowania Fizycznego Józefa Piłsudskiego w Warszawie</v>
          </cell>
        </row>
        <row r="70">
          <cell r="O70" t="str">
            <v>Akademia Wychowania Fizycznego we Wrocławiu</v>
          </cell>
        </row>
        <row r="71">
          <cell r="O71" t="str">
            <v>Akademia Wychowania Fizycznego i Sportu im. Jędrzeja Śniadeckiego w Gdańsku</v>
          </cell>
        </row>
        <row r="72">
          <cell r="O72" t="str">
            <v>Państwowa Wyższa Szkoła Zawodowa w Elblągu</v>
          </cell>
        </row>
        <row r="73">
          <cell r="O73" t="str">
            <v>Państwowa Wyższa Szkoła Zawodowa w Gorzowie  Wielkopolskim</v>
          </cell>
        </row>
        <row r="74">
          <cell r="O74" t="str">
            <v>Państwowa Wyższa Szkoła Techniczno-Ekonomiczna im. ks. Bronisława Markiewicza w Jarosławiu</v>
          </cell>
        </row>
        <row r="75">
          <cell r="O75" t="str">
            <v>Karkonoska Państwowa Szkoła Wyższa w Jeleniej Górze</v>
          </cell>
        </row>
        <row r="76">
          <cell r="O76" t="str">
            <v>Państwowa Wyższa Szkoła Zawodowa w Koninie</v>
          </cell>
        </row>
        <row r="77">
          <cell r="O77" t="str">
            <v>Państwowa Wyższa Szkoła Zawodowa im. Witelona w Legnicy</v>
          </cell>
        </row>
        <row r="78">
          <cell r="O78" t="str">
            <v>Państwowa Wyższa Szkoła Zawodowa w Nowym Sączu</v>
          </cell>
        </row>
        <row r="79">
          <cell r="O79" t="str">
            <v>Państwowa Wyższa Szkoła Zawodowa w Sulechowie</v>
          </cell>
        </row>
        <row r="80">
          <cell r="O80" t="str">
            <v>Państwowa Wyższa Szkoła Zawodowa w Tarnowie</v>
          </cell>
        </row>
        <row r="81">
          <cell r="O81" t="str">
            <v>Państwowa Wyższa Szkoła Zawodowa im. Prezydenta Stanisława Wojciechowskiego w Kaliszu</v>
          </cell>
        </row>
        <row r="82">
          <cell r="O82" t="str">
            <v>Państwowa Wyższa Szkoła Zawodowa w Krośnie</v>
          </cell>
        </row>
        <row r="83">
          <cell r="O83" t="str">
            <v>Państwowa Wyższa Szkoła Zawodowa im. Jana Amosa Komeńskiego w Lesznie</v>
          </cell>
        </row>
        <row r="84">
          <cell r="O84" t="str">
            <v>Państwowa Wyższa Szkoła Zawodowa w Płocku</v>
          </cell>
        </row>
        <row r="85">
          <cell r="O85" t="str">
            <v>Państwowa Wyższa Szkoła Zawodowa im. Angelusa Silesiusa w Wałbrzychu</v>
          </cell>
        </row>
        <row r="86">
          <cell r="O86" t="str">
            <v>Państwowa Szkoła Wyższa im. Papieża Jana Pawła II w Białej Podlaskiej</v>
          </cell>
        </row>
        <row r="87">
          <cell r="O87" t="str">
            <v>Państwowa Wyższa Szkoła Zawodowa im. Stanisława Staszica w Pile</v>
          </cell>
        </row>
        <row r="88">
          <cell r="O88" t="str">
            <v>Państwowa Wyższa Szkoła Zawodowa im. prof. Stanisława Tarnowskiego w Tarnobrzegu</v>
          </cell>
        </row>
        <row r="89">
          <cell r="O89" t="str">
            <v>Państwowa Wyższa Szkoła Zawodowa im. Jana Grodka w Sanoku</v>
          </cell>
        </row>
        <row r="90">
          <cell r="O90" t="str">
            <v>Państwowa Wyższa Szkoła Wschodnioeuropejska w Przemyślu</v>
          </cell>
        </row>
        <row r="91">
          <cell r="O91" t="str">
            <v>Państwowa Wyższa Szkoła Zawodowa w Nysie</v>
          </cell>
        </row>
        <row r="92">
          <cell r="O92" t="str">
            <v>Państwowa Wyższa Szkoła Zawodowa w Ciechanowie</v>
          </cell>
        </row>
        <row r="93">
          <cell r="O93" t="str">
            <v>Podhalańska Państwowa Wyższa Szkoła Zawodowa  w Nowym Targu</v>
          </cell>
        </row>
        <row r="94">
          <cell r="O94" t="str">
            <v>Państwowa Wyższa Szkoła Zawodowa w Chełmie</v>
          </cell>
        </row>
        <row r="95">
          <cell r="O95" t="str">
            <v>Państwowa Wyższa Szkoła Zawodowa w Raciborzu</v>
          </cell>
        </row>
        <row r="96">
          <cell r="O96" t="str">
            <v>Państwowa Wyższa Szkoła Zawodowa we Włocławku</v>
          </cell>
        </row>
        <row r="97">
          <cell r="O97" t="str">
            <v>Państwowa Medyczna Wyższa Szkoła Zawodowa w Opolu</v>
          </cell>
        </row>
        <row r="98">
          <cell r="O98" t="str">
            <v>Państwowa Wyższa Szkoła Zawodowa w Głogowie</v>
          </cell>
        </row>
        <row r="99">
          <cell r="O99" t="str">
            <v>Państwowa Wyższa Szkoła Zawodowa w Gnieźnie</v>
          </cell>
        </row>
        <row r="100">
          <cell r="O100" t="str">
            <v>Państwowa Wyższa Szkoła Informatyki i Przedsiębiorczości w Łomży</v>
          </cell>
        </row>
        <row r="101">
          <cell r="O101" t="str">
            <v>Państwowa Wyższa Szkoła Zawodowa w Wałczu</v>
          </cell>
        </row>
        <row r="102">
          <cell r="O102" t="str">
            <v>Państwowa Wyższa Szkoła Zawodowa im. rotmistrza Witolda Pileckiego w Oświęcimiu</v>
          </cell>
        </row>
        <row r="103">
          <cell r="O103" t="str">
            <v>Państwowa Wyższa Szkoła Zawodowa im. Szymona Szymonowica w Zamościu</v>
          </cell>
        </row>
        <row r="104">
          <cell r="O104" t="str">
            <v>Państwowa Wyższa Szkoła Zawodowa w Suwałkach</v>
          </cell>
        </row>
        <row r="105">
          <cell r="O105" t="str">
            <v>Państwowa Wyższa Szkoła Zawodowa w Skierniewicach</v>
          </cell>
        </row>
        <row r="106">
          <cell r="O106" t="str">
            <v>Państwowa Wyższa Szkoła Zawodowa w Sandomierzu</v>
          </cell>
        </row>
        <row r="107">
          <cell r="O107" t="str">
            <v>Państwowa Wyższa Szkoła Zawodowa w Koszalinie</v>
          </cell>
        </row>
        <row r="108">
          <cell r="O108" t="str">
            <v>Prawosławne Seminarium Duchowne w Warszawie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3"/>
  <sheetViews>
    <sheetView view="pageBreakPreview" zoomScale="90" zoomScaleNormal="90" zoomScaleSheetLayoutView="90" workbookViewId="0">
      <selection activeCell="G9" sqref="G9"/>
    </sheetView>
  </sheetViews>
  <sheetFormatPr defaultColWidth="0" defaultRowHeight="21" customHeight="1"/>
  <cols>
    <col min="1" max="1" width="5.625" style="46" customWidth="1"/>
    <col min="2" max="2" width="6.5" style="47" customWidth="1"/>
    <col min="3" max="3" width="76.25" style="47" customWidth="1"/>
    <col min="4" max="4" width="4.75" style="48" customWidth="1"/>
    <col min="5" max="6" width="18.75" style="16" customWidth="1"/>
    <col min="7" max="7" width="47.875" style="16" customWidth="1"/>
    <col min="8" max="11" width="9" style="16" hidden="1" customWidth="1"/>
    <col min="12" max="12" width="53.125" style="17" hidden="1" customWidth="1"/>
    <col min="13" max="13" width="53.125" style="16" hidden="1" customWidth="1"/>
    <col min="14" max="14" width="9" style="16" hidden="1" customWidth="1"/>
    <col min="15" max="16" width="53.125" style="16" hidden="1" customWidth="1"/>
    <col min="17" max="16384" width="9" style="16" hidden="1"/>
  </cols>
  <sheetData>
    <row r="1" spans="1:12" ht="17.25" customHeight="1">
      <c r="A1" s="140" t="s">
        <v>267</v>
      </c>
      <c r="B1" s="140"/>
      <c r="C1" s="140"/>
      <c r="D1" s="140"/>
      <c r="E1" s="140"/>
      <c r="F1" s="140"/>
    </row>
    <row r="2" spans="1:12" ht="12.75">
      <c r="A2" s="116" t="s">
        <v>0</v>
      </c>
      <c r="B2" s="116"/>
      <c r="C2" s="116"/>
      <c r="D2" s="18"/>
      <c r="E2" s="19"/>
      <c r="F2" s="19"/>
      <c r="G2" s="20"/>
      <c r="H2" s="20"/>
      <c r="I2" s="20"/>
      <c r="J2" s="20"/>
      <c r="K2" s="20"/>
    </row>
    <row r="3" spans="1:12" ht="12.75">
      <c r="A3" s="117" t="s">
        <v>1</v>
      </c>
      <c r="B3" s="117"/>
      <c r="C3" s="117"/>
      <c r="D3" s="18"/>
      <c r="E3" s="18"/>
      <c r="F3" s="20"/>
      <c r="G3" s="20"/>
      <c r="H3" s="20"/>
      <c r="I3" s="20"/>
      <c r="J3" s="20"/>
      <c r="K3" s="20"/>
    </row>
    <row r="4" spans="1:12" s="23" customFormat="1" ht="50.25" customHeight="1">
      <c r="A4" s="141" t="s">
        <v>266</v>
      </c>
      <c r="B4" s="141"/>
      <c r="C4" s="141"/>
      <c r="D4" s="141"/>
      <c r="E4" s="141"/>
      <c r="F4" s="141"/>
      <c r="G4" s="21"/>
      <c r="H4" s="21"/>
      <c r="I4" s="21"/>
      <c r="J4" s="21"/>
      <c r="K4" s="21"/>
      <c r="L4" s="22"/>
    </row>
    <row r="5" spans="1:12" ht="12.75" customHeight="1">
      <c r="A5" s="142" t="s">
        <v>3</v>
      </c>
      <c r="B5" s="142"/>
      <c r="C5" s="142"/>
      <c r="D5" s="142"/>
      <c r="E5" s="142"/>
      <c r="F5" s="142"/>
      <c r="G5" s="20"/>
      <c r="H5" s="20"/>
      <c r="I5" s="20"/>
      <c r="J5" s="20"/>
      <c r="K5" s="20"/>
    </row>
    <row r="6" spans="1:12" s="23" customFormat="1" ht="23.25" customHeight="1">
      <c r="A6" s="141" t="s">
        <v>261</v>
      </c>
      <c r="B6" s="141"/>
      <c r="C6" s="141"/>
      <c r="D6" s="141"/>
      <c r="E6" s="141"/>
      <c r="F6" s="141"/>
      <c r="G6" s="21"/>
      <c r="H6" s="21"/>
      <c r="I6" s="21"/>
      <c r="J6" s="21"/>
      <c r="K6" s="21"/>
      <c r="L6" s="22"/>
    </row>
    <row r="7" spans="1:12" ht="18.75">
      <c r="A7" s="1"/>
      <c r="B7" s="1"/>
      <c r="C7" s="1"/>
      <c r="D7" s="1"/>
      <c r="E7" s="24"/>
      <c r="F7" s="24"/>
      <c r="G7" s="20"/>
      <c r="H7" s="20"/>
      <c r="I7" s="20"/>
      <c r="J7" s="20"/>
      <c r="K7" s="20"/>
    </row>
    <row r="8" spans="1:12" ht="15.75">
      <c r="A8" s="118" t="s">
        <v>4</v>
      </c>
      <c r="B8" s="118"/>
      <c r="C8" s="118"/>
      <c r="D8" s="118"/>
      <c r="E8" s="25"/>
      <c r="F8" s="25"/>
      <c r="G8" s="20"/>
      <c r="H8" s="20"/>
      <c r="I8" s="20"/>
      <c r="J8" s="20"/>
      <c r="K8" s="20"/>
    </row>
    <row r="9" spans="1:12" ht="15.75">
      <c r="A9" s="2" t="s">
        <v>5</v>
      </c>
      <c r="B9" s="26"/>
      <c r="C9" s="26"/>
      <c r="D9" s="27"/>
      <c r="E9" s="18"/>
      <c r="F9" s="18"/>
      <c r="G9" s="20"/>
      <c r="H9" s="20"/>
      <c r="I9" s="20"/>
      <c r="J9" s="20"/>
      <c r="K9" s="20"/>
      <c r="L9" s="17" t="s">
        <v>6</v>
      </c>
    </row>
    <row r="10" spans="1:12" ht="31.5">
      <c r="A10" s="119" t="s">
        <v>7</v>
      </c>
      <c r="B10" s="119"/>
      <c r="C10" s="119"/>
      <c r="D10" s="119"/>
      <c r="E10" s="112" t="s">
        <v>262</v>
      </c>
      <c r="F10" s="112" t="s">
        <v>263</v>
      </c>
      <c r="G10" s="20"/>
      <c r="H10" s="20"/>
      <c r="I10" s="20"/>
      <c r="J10" s="20"/>
      <c r="K10" s="20"/>
      <c r="L10" s="3" t="s">
        <v>8</v>
      </c>
    </row>
    <row r="11" spans="1:12" s="30" customFormat="1" ht="15.75">
      <c r="A11" s="120">
        <v>1</v>
      </c>
      <c r="B11" s="120"/>
      <c r="C11" s="120"/>
      <c r="D11" s="120"/>
      <c r="E11" s="10">
        <v>2</v>
      </c>
      <c r="F11" s="10">
        <v>3</v>
      </c>
      <c r="G11" s="28"/>
      <c r="H11" s="29"/>
      <c r="I11" s="29"/>
      <c r="J11" s="29"/>
      <c r="K11" s="29"/>
      <c r="L11" s="3" t="s">
        <v>9</v>
      </c>
    </row>
    <row r="12" spans="1:12" ht="32.25" customHeight="1">
      <c r="A12" s="121" t="s">
        <v>10</v>
      </c>
      <c r="B12" s="121"/>
      <c r="C12" s="121"/>
      <c r="D12" s="4" t="s">
        <v>11</v>
      </c>
      <c r="E12" s="31">
        <f>E13+E34</f>
        <v>435703.5</v>
      </c>
      <c r="F12" s="31">
        <f>F13+F34</f>
        <v>436443.7</v>
      </c>
      <c r="G12" s="32"/>
      <c r="H12" s="20"/>
      <c r="I12" s="20"/>
      <c r="J12" s="20"/>
      <c r="K12" s="20"/>
      <c r="L12" s="3" t="s">
        <v>12</v>
      </c>
    </row>
    <row r="13" spans="1:12" ht="32.25" customHeight="1">
      <c r="A13" s="122" t="s">
        <v>13</v>
      </c>
      <c r="B13" s="122"/>
      <c r="C13" s="122"/>
      <c r="D13" s="4" t="s">
        <v>14</v>
      </c>
      <c r="E13" s="33">
        <f>E14+E22+E32+E33</f>
        <v>405017.7</v>
      </c>
      <c r="F13" s="33">
        <f>F14+F22+F32+F33</f>
        <v>403963.4</v>
      </c>
      <c r="G13" s="34"/>
      <c r="H13" s="20"/>
      <c r="I13" s="20"/>
      <c r="J13" s="20"/>
      <c r="K13" s="20"/>
      <c r="L13" s="3" t="s">
        <v>15</v>
      </c>
    </row>
    <row r="14" spans="1:12" ht="32.25" customHeight="1">
      <c r="A14" s="123" t="s">
        <v>16</v>
      </c>
      <c r="B14" s="123"/>
      <c r="C14" s="123"/>
      <c r="D14" s="4" t="s">
        <v>17</v>
      </c>
      <c r="E14" s="35">
        <f>E15+E17+E18+E20</f>
        <v>348326.60000000003</v>
      </c>
      <c r="F14" s="35">
        <f>F15+F17+F18+F20</f>
        <v>350628.5</v>
      </c>
      <c r="G14" s="34"/>
      <c r="H14" s="20"/>
      <c r="I14" s="20"/>
      <c r="J14" s="20"/>
      <c r="K14" s="20"/>
      <c r="L14" s="3" t="s">
        <v>18</v>
      </c>
    </row>
    <row r="15" spans="1:12" ht="32.25" customHeight="1">
      <c r="A15" s="123" t="s">
        <v>19</v>
      </c>
      <c r="B15" s="124" t="s">
        <v>20</v>
      </c>
      <c r="C15" s="128"/>
      <c r="D15" s="4" t="s">
        <v>21</v>
      </c>
      <c r="E15" s="36">
        <v>282677.40000000002</v>
      </c>
      <c r="F15" s="36">
        <v>285284.8</v>
      </c>
      <c r="G15" s="45"/>
      <c r="H15" s="20"/>
      <c r="I15" s="20"/>
      <c r="J15" s="20"/>
      <c r="K15" s="20"/>
      <c r="L15" s="3" t="s">
        <v>22</v>
      </c>
    </row>
    <row r="16" spans="1:12" ht="32.25" customHeight="1">
      <c r="A16" s="123"/>
      <c r="B16" s="129" t="s">
        <v>23</v>
      </c>
      <c r="C16" s="129"/>
      <c r="D16" s="4" t="s">
        <v>24</v>
      </c>
      <c r="E16" s="36">
        <v>271691.8</v>
      </c>
      <c r="F16" s="36">
        <v>274299.2</v>
      </c>
      <c r="G16" s="20"/>
      <c r="H16" s="20"/>
      <c r="I16" s="20"/>
      <c r="J16" s="20"/>
      <c r="K16" s="20"/>
      <c r="L16" s="3" t="s">
        <v>25</v>
      </c>
    </row>
    <row r="17" spans="1:12" ht="32.25" customHeight="1">
      <c r="A17" s="123"/>
      <c r="B17" s="124" t="s">
        <v>26</v>
      </c>
      <c r="C17" s="124"/>
      <c r="D17" s="4" t="s">
        <v>27</v>
      </c>
      <c r="E17" s="36">
        <v>303.7</v>
      </c>
      <c r="F17" s="36">
        <v>327.7</v>
      </c>
      <c r="G17" s="20"/>
      <c r="H17" s="20"/>
      <c r="I17" s="20"/>
      <c r="J17" s="20"/>
      <c r="K17" s="20"/>
      <c r="L17" s="3" t="s">
        <v>28</v>
      </c>
    </row>
    <row r="18" spans="1:12" ht="32.25" customHeight="1">
      <c r="A18" s="123"/>
      <c r="B18" s="124" t="s">
        <v>29</v>
      </c>
      <c r="C18" s="124"/>
      <c r="D18" s="4" t="s">
        <v>30</v>
      </c>
      <c r="E18" s="36">
        <v>34101.5</v>
      </c>
      <c r="F18" s="36">
        <v>34030</v>
      </c>
      <c r="G18" s="20"/>
      <c r="H18" s="20"/>
      <c r="I18" s="20"/>
      <c r="J18" s="20"/>
      <c r="K18" s="20"/>
      <c r="L18" s="3" t="s">
        <v>2</v>
      </c>
    </row>
    <row r="19" spans="1:12" ht="32.25" customHeight="1">
      <c r="A19" s="123"/>
      <c r="B19" s="125" t="s">
        <v>31</v>
      </c>
      <c r="C19" s="125"/>
      <c r="D19" s="4" t="s">
        <v>32</v>
      </c>
      <c r="E19" s="36">
        <v>24068</v>
      </c>
      <c r="F19" s="36">
        <v>23280</v>
      </c>
      <c r="G19" s="20"/>
      <c r="H19" s="20"/>
      <c r="I19" s="20"/>
      <c r="J19" s="20"/>
      <c r="K19" s="20"/>
      <c r="L19" s="3" t="s">
        <v>33</v>
      </c>
    </row>
    <row r="20" spans="1:12" ht="32.25" customHeight="1">
      <c r="A20" s="123"/>
      <c r="B20" s="126" t="s">
        <v>34</v>
      </c>
      <c r="C20" s="126"/>
      <c r="D20" s="4" t="s">
        <v>35</v>
      </c>
      <c r="E20" s="36">
        <v>31244</v>
      </c>
      <c r="F20" s="36">
        <v>30986</v>
      </c>
      <c r="G20" s="20"/>
      <c r="H20" s="20"/>
      <c r="I20" s="20"/>
      <c r="J20" s="20"/>
      <c r="K20" s="20"/>
      <c r="L20" s="3" t="s">
        <v>36</v>
      </c>
    </row>
    <row r="21" spans="1:12" ht="32.25" customHeight="1">
      <c r="A21" s="123"/>
      <c r="B21" s="127" t="s">
        <v>37</v>
      </c>
      <c r="C21" s="127"/>
      <c r="D21" s="11">
        <v>10</v>
      </c>
      <c r="E21" s="36">
        <v>15980</v>
      </c>
      <c r="F21" s="36">
        <v>15886</v>
      </c>
      <c r="G21" s="20"/>
      <c r="H21" s="20"/>
      <c r="I21" s="20"/>
      <c r="J21" s="20"/>
      <c r="K21" s="20"/>
      <c r="L21" s="3" t="s">
        <v>38</v>
      </c>
    </row>
    <row r="22" spans="1:12" ht="32.25" customHeight="1">
      <c r="A22" s="124" t="s">
        <v>39</v>
      </c>
      <c r="B22" s="124"/>
      <c r="C22" s="124"/>
      <c r="D22" s="4">
        <f>D21+1</f>
        <v>11</v>
      </c>
      <c r="E22" s="33">
        <f>E23+E24+E25+E26+E28+E29+E30</f>
        <v>56691.1</v>
      </c>
      <c r="F22" s="33">
        <f>F23+F24+F25+F26+F28+F29+F30</f>
        <v>53334.9</v>
      </c>
      <c r="G22" s="20"/>
      <c r="H22" s="20"/>
      <c r="I22" s="20"/>
      <c r="J22" s="20"/>
      <c r="K22" s="20"/>
      <c r="L22" s="3" t="s">
        <v>40</v>
      </c>
    </row>
    <row r="23" spans="1:12" ht="32.25" customHeight="1">
      <c r="A23" s="123" t="s">
        <v>19</v>
      </c>
      <c r="B23" s="124" t="s">
        <v>41</v>
      </c>
      <c r="C23" s="124"/>
      <c r="D23" s="12">
        <f t="shared" ref="D23:D35" si="0">D22+1</f>
        <v>12</v>
      </c>
      <c r="E23" s="36">
        <v>22769.9</v>
      </c>
      <c r="F23" s="36">
        <v>19303.400000000001</v>
      </c>
      <c r="G23" s="20"/>
      <c r="H23" s="20"/>
      <c r="I23" s="20"/>
      <c r="J23" s="20"/>
      <c r="K23" s="20"/>
      <c r="L23" s="3" t="s">
        <v>42</v>
      </c>
    </row>
    <row r="24" spans="1:12" ht="32.25" customHeight="1">
      <c r="A24" s="123"/>
      <c r="B24" s="124" t="s">
        <v>43</v>
      </c>
      <c r="C24" s="124"/>
      <c r="D24" s="12">
        <f t="shared" si="0"/>
        <v>13</v>
      </c>
      <c r="E24" s="36">
        <v>1877.5</v>
      </c>
      <c r="F24" s="36">
        <v>1877.5</v>
      </c>
      <c r="G24" s="20"/>
      <c r="H24" s="20"/>
      <c r="I24" s="20"/>
      <c r="J24" s="20"/>
      <c r="K24" s="20"/>
      <c r="L24" s="3" t="s">
        <v>44</v>
      </c>
    </row>
    <row r="25" spans="1:12" ht="32.25" customHeight="1">
      <c r="A25" s="123"/>
      <c r="B25" s="124" t="s">
        <v>45</v>
      </c>
      <c r="C25" s="124"/>
      <c r="D25" s="12">
        <f>D24+1</f>
        <v>14</v>
      </c>
      <c r="E25" s="36">
        <v>18143</v>
      </c>
      <c r="F25" s="36">
        <v>18143</v>
      </c>
      <c r="G25" s="20"/>
      <c r="H25" s="20"/>
      <c r="I25" s="20"/>
      <c r="J25" s="20"/>
      <c r="K25" s="20"/>
      <c r="L25" s="3" t="s">
        <v>46</v>
      </c>
    </row>
    <row r="26" spans="1:12" ht="32.25" customHeight="1">
      <c r="A26" s="123"/>
      <c r="B26" s="124" t="s">
        <v>47</v>
      </c>
      <c r="C26" s="124"/>
      <c r="D26" s="12">
        <f>D25+1</f>
        <v>15</v>
      </c>
      <c r="E26" s="36">
        <v>1164</v>
      </c>
      <c r="F26" s="36">
        <v>1164</v>
      </c>
      <c r="G26" s="20"/>
      <c r="H26" s="20"/>
      <c r="I26" s="20"/>
      <c r="J26" s="20"/>
      <c r="K26" s="20"/>
      <c r="L26" s="3" t="s">
        <v>48</v>
      </c>
    </row>
    <row r="27" spans="1:12" ht="32.25" customHeight="1">
      <c r="A27" s="123"/>
      <c r="B27" s="125" t="s">
        <v>49</v>
      </c>
      <c r="C27" s="125"/>
      <c r="D27" s="12">
        <f>D26+1</f>
        <v>16</v>
      </c>
      <c r="E27" s="36">
        <v>842</v>
      </c>
      <c r="F27" s="36">
        <v>842</v>
      </c>
      <c r="G27" s="20"/>
      <c r="H27" s="20"/>
      <c r="I27" s="20"/>
      <c r="J27" s="20"/>
      <c r="K27" s="20"/>
      <c r="L27" s="3" t="s">
        <v>50</v>
      </c>
    </row>
    <row r="28" spans="1:12" ht="32.25" customHeight="1">
      <c r="A28" s="123"/>
      <c r="B28" s="124" t="s">
        <v>51</v>
      </c>
      <c r="C28" s="124"/>
      <c r="D28" s="12">
        <f>D27+1</f>
        <v>17</v>
      </c>
      <c r="E28" s="36">
        <v>7629</v>
      </c>
      <c r="F28" s="36">
        <v>7629</v>
      </c>
      <c r="G28" s="37"/>
      <c r="H28" s="20"/>
      <c r="I28" s="20"/>
      <c r="J28" s="20"/>
      <c r="K28" s="20"/>
      <c r="L28" s="3" t="s">
        <v>52</v>
      </c>
    </row>
    <row r="29" spans="1:12" ht="32.25" customHeight="1">
      <c r="A29" s="123"/>
      <c r="B29" s="123" t="s">
        <v>53</v>
      </c>
      <c r="C29" s="123"/>
      <c r="D29" s="12">
        <f t="shared" ref="D29:D31" si="1">D28+1</f>
        <v>18</v>
      </c>
      <c r="E29" s="36">
        <v>3397.7</v>
      </c>
      <c r="F29" s="36">
        <v>3396</v>
      </c>
      <c r="G29" s="37"/>
      <c r="H29" s="20"/>
      <c r="I29" s="20"/>
      <c r="J29" s="20"/>
      <c r="K29" s="20"/>
      <c r="L29" s="3" t="s">
        <v>54</v>
      </c>
    </row>
    <row r="30" spans="1:12" ht="32.25" customHeight="1">
      <c r="A30" s="123"/>
      <c r="B30" s="124" t="s">
        <v>34</v>
      </c>
      <c r="C30" s="124"/>
      <c r="D30" s="12">
        <f t="shared" si="1"/>
        <v>19</v>
      </c>
      <c r="E30" s="36">
        <v>1710</v>
      </c>
      <c r="F30" s="36">
        <v>1822</v>
      </c>
      <c r="G30" s="20"/>
      <c r="H30" s="20"/>
      <c r="I30" s="20"/>
      <c r="J30" s="20"/>
      <c r="K30" s="20"/>
      <c r="L30" s="3" t="s">
        <v>55</v>
      </c>
    </row>
    <row r="31" spans="1:12" ht="32.25" customHeight="1">
      <c r="A31" s="123"/>
      <c r="B31" s="127" t="s">
        <v>37</v>
      </c>
      <c r="C31" s="127"/>
      <c r="D31" s="12">
        <f t="shared" si="1"/>
        <v>20</v>
      </c>
      <c r="E31" s="36">
        <v>1710</v>
      </c>
      <c r="F31" s="36">
        <v>1710</v>
      </c>
      <c r="G31" s="20"/>
      <c r="H31" s="20"/>
      <c r="I31" s="20"/>
      <c r="J31" s="20"/>
      <c r="K31" s="20"/>
      <c r="L31" s="3" t="s">
        <v>56</v>
      </c>
    </row>
    <row r="32" spans="1:12" s="39" customFormat="1" ht="32.25" customHeight="1">
      <c r="A32" s="124" t="s">
        <v>57</v>
      </c>
      <c r="B32" s="124"/>
      <c r="C32" s="124"/>
      <c r="D32" s="4">
        <f t="shared" si="0"/>
        <v>21</v>
      </c>
      <c r="E32" s="36">
        <v>0</v>
      </c>
      <c r="F32" s="36">
        <v>0</v>
      </c>
      <c r="G32" s="38"/>
      <c r="H32" s="38"/>
      <c r="I32" s="38"/>
      <c r="J32" s="38"/>
      <c r="K32" s="38"/>
      <c r="L32" s="3" t="s">
        <v>58</v>
      </c>
    </row>
    <row r="33" spans="1:12" s="39" customFormat="1" ht="32.25" customHeight="1">
      <c r="A33" s="124" t="s">
        <v>59</v>
      </c>
      <c r="B33" s="124"/>
      <c r="C33" s="124"/>
      <c r="D33" s="4">
        <f t="shared" si="0"/>
        <v>22</v>
      </c>
      <c r="E33" s="36">
        <v>0</v>
      </c>
      <c r="F33" s="36">
        <v>0</v>
      </c>
      <c r="G33" s="38"/>
      <c r="H33" s="38"/>
      <c r="I33" s="38"/>
      <c r="J33" s="38"/>
      <c r="K33" s="38"/>
      <c r="L33" s="3" t="s">
        <v>60</v>
      </c>
    </row>
    <row r="34" spans="1:12" s="39" customFormat="1" ht="32.25" customHeight="1">
      <c r="A34" s="130" t="s">
        <v>61</v>
      </c>
      <c r="B34" s="130"/>
      <c r="C34" s="130"/>
      <c r="D34" s="12">
        <f t="shared" si="0"/>
        <v>23</v>
      </c>
      <c r="E34" s="35">
        <f>E35+E36</f>
        <v>30685.8</v>
      </c>
      <c r="F34" s="35">
        <f>F35+F36</f>
        <v>32480.3</v>
      </c>
      <c r="G34" s="38"/>
      <c r="H34" s="38"/>
      <c r="I34" s="38"/>
      <c r="J34" s="38"/>
      <c r="K34" s="38"/>
      <c r="L34" s="3" t="s">
        <v>62</v>
      </c>
    </row>
    <row r="35" spans="1:12" ht="32.25" customHeight="1">
      <c r="A35" s="124" t="s">
        <v>63</v>
      </c>
      <c r="B35" s="124"/>
      <c r="C35" s="124"/>
      <c r="D35" s="4">
        <f t="shared" si="0"/>
        <v>24</v>
      </c>
      <c r="E35" s="36">
        <v>810</v>
      </c>
      <c r="F35" s="36">
        <v>829.3</v>
      </c>
      <c r="G35" s="20"/>
      <c r="H35" s="20"/>
      <c r="I35" s="20"/>
      <c r="J35" s="20"/>
      <c r="K35" s="20"/>
      <c r="L35" s="3" t="s">
        <v>64</v>
      </c>
    </row>
    <row r="36" spans="1:12" ht="32.25" customHeight="1">
      <c r="A36" s="124" t="s">
        <v>65</v>
      </c>
      <c r="B36" s="124"/>
      <c r="C36" s="124"/>
      <c r="D36" s="4">
        <f>D35+1</f>
        <v>25</v>
      </c>
      <c r="E36" s="33">
        <f>E37+E38</f>
        <v>29875.8</v>
      </c>
      <c r="F36" s="33">
        <f>F37+F38</f>
        <v>31651</v>
      </c>
      <c r="G36" s="20"/>
      <c r="H36" s="20"/>
      <c r="I36" s="20"/>
      <c r="J36" s="20"/>
      <c r="K36" s="20"/>
      <c r="L36" s="3" t="s">
        <v>66</v>
      </c>
    </row>
    <row r="37" spans="1:12" ht="32.25" customHeight="1">
      <c r="A37" s="131" t="s">
        <v>19</v>
      </c>
      <c r="B37" s="123" t="s">
        <v>67</v>
      </c>
      <c r="C37" s="123"/>
      <c r="D37" s="4">
        <f t="shared" ref="D37:D40" si="2">D36+1</f>
        <v>26</v>
      </c>
      <c r="E37" s="36">
        <v>1760</v>
      </c>
      <c r="F37" s="36">
        <v>1760</v>
      </c>
      <c r="G37" s="20"/>
      <c r="H37" s="20"/>
      <c r="I37" s="20"/>
      <c r="J37" s="20"/>
      <c r="K37" s="20"/>
      <c r="L37" s="3" t="s">
        <v>68</v>
      </c>
    </row>
    <row r="38" spans="1:12" ht="32.25" customHeight="1">
      <c r="A38" s="131"/>
      <c r="B38" s="123" t="s">
        <v>69</v>
      </c>
      <c r="C38" s="123"/>
      <c r="D38" s="4">
        <f t="shared" si="2"/>
        <v>27</v>
      </c>
      <c r="E38" s="36">
        <v>28115.8</v>
      </c>
      <c r="F38" s="36">
        <v>29891</v>
      </c>
      <c r="G38" s="20"/>
      <c r="H38" s="20"/>
      <c r="I38" s="20"/>
      <c r="J38" s="20"/>
      <c r="K38" s="20"/>
      <c r="L38" s="3" t="s">
        <v>70</v>
      </c>
    </row>
    <row r="39" spans="1:12" ht="47.25">
      <c r="A39" s="131"/>
      <c r="B39" s="123" t="s">
        <v>71</v>
      </c>
      <c r="C39" s="5" t="s">
        <v>72</v>
      </c>
      <c r="D39" s="4">
        <f t="shared" si="2"/>
        <v>28</v>
      </c>
      <c r="E39" s="36">
        <v>21917.4</v>
      </c>
      <c r="F39" s="36">
        <v>22744</v>
      </c>
      <c r="G39" s="20"/>
      <c r="H39" s="20"/>
      <c r="I39" s="20"/>
      <c r="J39" s="20"/>
      <c r="K39" s="20"/>
      <c r="L39" s="3" t="s">
        <v>73</v>
      </c>
    </row>
    <row r="40" spans="1:12" ht="47.25">
      <c r="A40" s="131"/>
      <c r="B40" s="123"/>
      <c r="C40" s="5" t="s">
        <v>74</v>
      </c>
      <c r="D40" s="4">
        <f t="shared" si="2"/>
        <v>29</v>
      </c>
      <c r="E40" s="36">
        <v>4</v>
      </c>
      <c r="F40" s="36">
        <v>4</v>
      </c>
      <c r="G40" s="20"/>
      <c r="H40" s="20"/>
      <c r="I40" s="20"/>
      <c r="J40" s="20"/>
      <c r="K40" s="20"/>
      <c r="L40" s="3" t="s">
        <v>75</v>
      </c>
    </row>
    <row r="41" spans="1:12" ht="18.75">
      <c r="A41" s="1"/>
      <c r="B41" s="1"/>
      <c r="C41" s="1"/>
      <c r="D41" s="1"/>
      <c r="E41" s="24"/>
      <c r="F41" s="24"/>
      <c r="G41" s="20"/>
      <c r="H41" s="20"/>
      <c r="I41" s="20"/>
      <c r="J41" s="20"/>
      <c r="K41" s="20"/>
      <c r="L41" s="17" t="s">
        <v>76</v>
      </c>
    </row>
    <row r="42" spans="1:12" ht="15.75">
      <c r="A42" s="118" t="s">
        <v>77</v>
      </c>
      <c r="B42" s="118"/>
      <c r="C42" s="118"/>
      <c r="D42" s="118"/>
      <c r="E42" s="25"/>
      <c r="F42" s="25"/>
      <c r="G42" s="20"/>
      <c r="H42" s="20"/>
      <c r="I42" s="20"/>
      <c r="J42" s="20"/>
      <c r="K42" s="20"/>
      <c r="L42" s="17" t="s">
        <v>78</v>
      </c>
    </row>
    <row r="43" spans="1:12" ht="15.75">
      <c r="A43" s="2"/>
      <c r="B43" s="26"/>
      <c r="C43" s="26"/>
      <c r="D43" s="27"/>
      <c r="E43" s="18"/>
      <c r="F43" s="18"/>
      <c r="G43" s="20"/>
      <c r="H43" s="20"/>
      <c r="I43" s="20"/>
      <c r="J43" s="20"/>
      <c r="K43" s="20"/>
      <c r="L43" s="17" t="s">
        <v>79</v>
      </c>
    </row>
    <row r="44" spans="1:12" ht="37.5" customHeight="1">
      <c r="A44" s="132" t="s">
        <v>7</v>
      </c>
      <c r="B44" s="132"/>
      <c r="C44" s="132"/>
      <c r="D44" s="132"/>
      <c r="E44" s="115" t="s">
        <v>264</v>
      </c>
      <c r="F44" s="115" t="s">
        <v>265</v>
      </c>
      <c r="G44" s="20"/>
      <c r="H44" s="20"/>
      <c r="I44" s="20"/>
      <c r="J44" s="20"/>
      <c r="K44" s="20"/>
      <c r="L44" s="3" t="s">
        <v>80</v>
      </c>
    </row>
    <row r="45" spans="1:12" ht="15.75">
      <c r="A45" s="133">
        <v>1</v>
      </c>
      <c r="B45" s="133"/>
      <c r="C45" s="133"/>
      <c r="D45" s="133"/>
      <c r="E45" s="10">
        <v>2</v>
      </c>
      <c r="F45" s="10">
        <v>3</v>
      </c>
      <c r="G45" s="20"/>
      <c r="H45" s="20"/>
      <c r="I45" s="20"/>
      <c r="J45" s="20"/>
      <c r="K45" s="20"/>
      <c r="L45" s="3" t="s">
        <v>81</v>
      </c>
    </row>
    <row r="46" spans="1:12" ht="23.25" customHeight="1">
      <c r="A46" s="134" t="s">
        <v>82</v>
      </c>
      <c r="B46" s="134"/>
      <c r="C46" s="134"/>
      <c r="D46" s="7">
        <f>D40+1</f>
        <v>30</v>
      </c>
      <c r="E46" s="40">
        <f>E47+E75</f>
        <v>450470.30000000005</v>
      </c>
      <c r="F46" s="40">
        <f>F47+F75</f>
        <v>442251.99999999994</v>
      </c>
      <c r="G46" s="20"/>
      <c r="H46" s="20"/>
      <c r="I46" s="20"/>
      <c r="J46" s="20"/>
      <c r="K46" s="20"/>
      <c r="L46" s="3" t="s">
        <v>83</v>
      </c>
    </row>
    <row r="47" spans="1:12" ht="23.25" customHeight="1">
      <c r="A47" s="122" t="s">
        <v>84</v>
      </c>
      <c r="B47" s="122"/>
      <c r="C47" s="122"/>
      <c r="D47" s="7">
        <f>D46+1</f>
        <v>31</v>
      </c>
      <c r="E47" s="41">
        <f>E65</f>
        <v>447313.30000000005</v>
      </c>
      <c r="F47" s="41">
        <f>F65</f>
        <v>439247.09999999992</v>
      </c>
      <c r="G47" s="20"/>
      <c r="H47" s="20"/>
      <c r="I47" s="20"/>
      <c r="J47" s="20"/>
      <c r="K47" s="20"/>
      <c r="L47" s="3" t="s">
        <v>85</v>
      </c>
    </row>
    <row r="48" spans="1:12" ht="23.25" customHeight="1">
      <c r="A48" s="124" t="s">
        <v>86</v>
      </c>
      <c r="B48" s="124"/>
      <c r="C48" s="124"/>
      <c r="D48" s="7">
        <f t="shared" ref="D48:D92" si="3">D47+1</f>
        <v>32</v>
      </c>
      <c r="E48" s="36">
        <v>29903</v>
      </c>
      <c r="F48" s="36">
        <v>30091.7</v>
      </c>
      <c r="G48" s="20"/>
      <c r="H48" s="20"/>
      <c r="I48" s="20"/>
      <c r="J48" s="20"/>
      <c r="K48" s="20"/>
      <c r="L48" s="3" t="s">
        <v>87</v>
      </c>
    </row>
    <row r="49" spans="1:12" ht="23.25" customHeight="1">
      <c r="A49" s="124" t="s">
        <v>88</v>
      </c>
      <c r="B49" s="124"/>
      <c r="C49" s="124"/>
      <c r="D49" s="7">
        <f t="shared" si="3"/>
        <v>33</v>
      </c>
      <c r="E49" s="36">
        <v>45755.7</v>
      </c>
      <c r="F49" s="36">
        <v>43074.7</v>
      </c>
      <c r="G49" s="20"/>
      <c r="H49" s="20"/>
      <c r="I49" s="20"/>
      <c r="J49" s="20"/>
      <c r="K49" s="20"/>
      <c r="L49" s="3" t="s">
        <v>89</v>
      </c>
    </row>
    <row r="50" spans="1:12" ht="23.25" customHeight="1">
      <c r="A50" s="125" t="s">
        <v>90</v>
      </c>
      <c r="B50" s="125"/>
      <c r="C50" s="125"/>
      <c r="D50" s="7">
        <f t="shared" si="3"/>
        <v>34</v>
      </c>
      <c r="E50" s="36">
        <v>21091.5</v>
      </c>
      <c r="F50" s="36">
        <v>19149.099999999999</v>
      </c>
      <c r="G50" s="20"/>
      <c r="H50" s="20"/>
      <c r="I50" s="20"/>
      <c r="J50" s="20"/>
      <c r="K50" s="20"/>
      <c r="L50" s="3" t="s">
        <v>91</v>
      </c>
    </row>
    <row r="51" spans="1:12" ht="23.25" customHeight="1">
      <c r="A51" s="124" t="s">
        <v>92</v>
      </c>
      <c r="B51" s="124"/>
      <c r="C51" s="124"/>
      <c r="D51" s="7">
        <f t="shared" si="3"/>
        <v>35</v>
      </c>
      <c r="E51" s="36">
        <v>22513.4</v>
      </c>
      <c r="F51" s="36">
        <v>21948.400000000001</v>
      </c>
      <c r="G51" s="20"/>
      <c r="H51" s="20"/>
      <c r="I51" s="20"/>
      <c r="J51" s="20"/>
      <c r="K51" s="20"/>
      <c r="L51" s="3" t="s">
        <v>93</v>
      </c>
    </row>
    <row r="52" spans="1:12" ht="23.25" customHeight="1">
      <c r="A52" s="124" t="s">
        <v>94</v>
      </c>
      <c r="B52" s="124"/>
      <c r="C52" s="124"/>
      <c r="D52" s="7">
        <f t="shared" si="3"/>
        <v>36</v>
      </c>
      <c r="E52" s="36">
        <v>170.3</v>
      </c>
      <c r="F52" s="36">
        <v>170.3</v>
      </c>
      <c r="G52" s="20"/>
      <c r="H52" s="20"/>
      <c r="I52" s="20"/>
      <c r="J52" s="20"/>
      <c r="K52" s="20"/>
      <c r="L52" s="3" t="s">
        <v>95</v>
      </c>
    </row>
    <row r="53" spans="1:12" ht="23.25" customHeight="1">
      <c r="A53" s="124" t="s">
        <v>96</v>
      </c>
      <c r="B53" s="124"/>
      <c r="C53" s="124"/>
      <c r="D53" s="7">
        <f t="shared" si="3"/>
        <v>37</v>
      </c>
      <c r="E53" s="36">
        <v>250147</v>
      </c>
      <c r="F53" s="36">
        <v>246510</v>
      </c>
      <c r="G53" s="20"/>
      <c r="H53" s="20"/>
      <c r="I53" s="20"/>
      <c r="J53" s="20"/>
      <c r="K53" s="20"/>
      <c r="L53" s="3" t="s">
        <v>97</v>
      </c>
    </row>
    <row r="54" spans="1:12" ht="23.25" customHeight="1">
      <c r="A54" s="136" t="s">
        <v>98</v>
      </c>
      <c r="B54" s="136"/>
      <c r="C54" s="136"/>
      <c r="D54" s="7">
        <f t="shared" si="3"/>
        <v>38</v>
      </c>
      <c r="E54" s="36">
        <v>232186</v>
      </c>
      <c r="F54" s="36">
        <v>228547</v>
      </c>
      <c r="G54" s="20"/>
      <c r="H54" s="20"/>
      <c r="I54" s="20"/>
      <c r="J54" s="20"/>
      <c r="K54" s="20"/>
      <c r="L54" s="3" t="s">
        <v>99</v>
      </c>
    </row>
    <row r="55" spans="1:12" ht="23.25" customHeight="1">
      <c r="A55" s="124" t="s">
        <v>100</v>
      </c>
      <c r="B55" s="124"/>
      <c r="C55" s="124"/>
      <c r="D55" s="7">
        <f t="shared" si="3"/>
        <v>39</v>
      </c>
      <c r="E55" s="36">
        <v>68088</v>
      </c>
      <c r="F55" s="36">
        <v>67112.100000000006</v>
      </c>
      <c r="G55" s="20"/>
      <c r="H55" s="20"/>
      <c r="I55" s="20"/>
      <c r="J55" s="20"/>
      <c r="K55" s="20"/>
      <c r="L55" s="3" t="s">
        <v>101</v>
      </c>
    </row>
    <row r="56" spans="1:12" ht="23.25" customHeight="1">
      <c r="A56" s="131" t="s">
        <v>71</v>
      </c>
      <c r="B56" s="124" t="s">
        <v>102</v>
      </c>
      <c r="C56" s="124"/>
      <c r="D56" s="7">
        <f t="shared" si="3"/>
        <v>40</v>
      </c>
      <c r="E56" s="36">
        <v>43118.9</v>
      </c>
      <c r="F56" s="36">
        <v>42396.3</v>
      </c>
      <c r="G56" s="20"/>
      <c r="H56" s="20"/>
      <c r="I56" s="20"/>
      <c r="J56" s="20"/>
      <c r="K56" s="20"/>
      <c r="L56" s="3" t="s">
        <v>103</v>
      </c>
    </row>
    <row r="57" spans="1:12" ht="23.25" customHeight="1">
      <c r="A57" s="131"/>
      <c r="B57" s="124" t="s">
        <v>104</v>
      </c>
      <c r="C57" s="124"/>
      <c r="D57" s="7">
        <f t="shared" si="3"/>
        <v>41</v>
      </c>
      <c r="E57" s="36">
        <v>11781.4</v>
      </c>
      <c r="F57" s="36">
        <v>11564.5</v>
      </c>
      <c r="G57" s="20"/>
      <c r="H57" s="20"/>
      <c r="I57" s="20"/>
      <c r="J57" s="20"/>
      <c r="K57" s="20"/>
      <c r="L57" s="3" t="s">
        <v>105</v>
      </c>
    </row>
    <row r="58" spans="1:12" ht="23.25" customHeight="1">
      <c r="A58" s="131"/>
      <c r="B58" s="124" t="s">
        <v>106</v>
      </c>
      <c r="C58" s="124"/>
      <c r="D58" s="7">
        <f t="shared" si="3"/>
        <v>42</v>
      </c>
      <c r="E58" s="36">
        <v>9549.7000000000007</v>
      </c>
      <c r="F58" s="36">
        <v>9420.9</v>
      </c>
      <c r="G58" s="20"/>
      <c r="H58" s="20"/>
      <c r="I58" s="20"/>
      <c r="J58" s="20"/>
      <c r="K58" s="20"/>
      <c r="L58" s="3" t="s">
        <v>107</v>
      </c>
    </row>
    <row r="59" spans="1:12" ht="23.25" customHeight="1">
      <c r="A59" s="131"/>
      <c r="B59" s="123" t="s">
        <v>108</v>
      </c>
      <c r="C59" s="123"/>
      <c r="D59" s="7">
        <f t="shared" si="3"/>
        <v>43</v>
      </c>
      <c r="E59" s="36">
        <v>0</v>
      </c>
      <c r="F59" s="36">
        <v>0</v>
      </c>
      <c r="G59" s="42"/>
      <c r="H59" s="20"/>
      <c r="I59" s="20"/>
      <c r="J59" s="20"/>
      <c r="K59" s="20"/>
      <c r="L59" s="3" t="s">
        <v>109</v>
      </c>
    </row>
    <row r="60" spans="1:12" ht="23.25" customHeight="1">
      <c r="A60" s="124" t="s">
        <v>110</v>
      </c>
      <c r="B60" s="124"/>
      <c r="C60" s="124"/>
      <c r="D60" s="7">
        <f t="shared" si="3"/>
        <v>44</v>
      </c>
      <c r="E60" s="36">
        <v>31945.899999999998</v>
      </c>
      <c r="F60" s="36">
        <v>30896.1</v>
      </c>
      <c r="G60" s="20"/>
      <c r="H60" s="20"/>
      <c r="I60" s="20"/>
      <c r="J60" s="20"/>
      <c r="K60" s="20"/>
      <c r="L60" s="3" t="s">
        <v>111</v>
      </c>
    </row>
    <row r="61" spans="1:12" ht="23.25" customHeight="1">
      <c r="A61" s="123" t="s">
        <v>71</v>
      </c>
      <c r="B61" s="124" t="s">
        <v>112</v>
      </c>
      <c r="C61" s="124"/>
      <c r="D61" s="7">
        <f>D60+1</f>
        <v>45</v>
      </c>
      <c r="E61" s="36">
        <v>6596.2</v>
      </c>
      <c r="F61" s="36">
        <v>6096.2</v>
      </c>
      <c r="G61" s="20"/>
      <c r="H61" s="20"/>
      <c r="I61" s="20"/>
      <c r="J61" s="20"/>
      <c r="K61" s="20"/>
      <c r="L61" s="3" t="s">
        <v>113</v>
      </c>
    </row>
    <row r="62" spans="1:12" ht="23.25" customHeight="1">
      <c r="A62" s="123"/>
      <c r="B62" s="123" t="s">
        <v>114</v>
      </c>
      <c r="C62" s="123"/>
      <c r="D62" s="7">
        <f t="shared" si="3"/>
        <v>46</v>
      </c>
      <c r="E62" s="36">
        <v>6671.7</v>
      </c>
      <c r="F62" s="36">
        <v>6221.7</v>
      </c>
      <c r="G62" s="20"/>
      <c r="H62" s="20"/>
      <c r="I62" s="20"/>
      <c r="J62" s="20"/>
      <c r="K62" s="20"/>
      <c r="L62" s="3" t="s">
        <v>115</v>
      </c>
    </row>
    <row r="63" spans="1:12" ht="23.25" customHeight="1">
      <c r="A63" s="124" t="s">
        <v>116</v>
      </c>
      <c r="B63" s="124"/>
      <c r="C63" s="124"/>
      <c r="D63" s="7">
        <f t="shared" si="3"/>
        <v>47</v>
      </c>
      <c r="E63" s="41">
        <f>E48+E49+E51+E52+E53+E55+E60</f>
        <v>448523.30000000005</v>
      </c>
      <c r="F63" s="41">
        <f>F48+F49+F51+F52+F53+F55+F60</f>
        <v>439803.29999999993</v>
      </c>
      <c r="G63" s="20"/>
      <c r="H63" s="20"/>
      <c r="I63" s="20"/>
      <c r="J63" s="20"/>
      <c r="K63" s="20"/>
      <c r="L63" s="3" t="s">
        <v>117</v>
      </c>
    </row>
    <row r="64" spans="1:12" ht="23.25" customHeight="1">
      <c r="A64" s="135" t="s">
        <v>118</v>
      </c>
      <c r="B64" s="135"/>
      <c r="C64" s="135"/>
      <c r="D64" s="7">
        <f t="shared" si="3"/>
        <v>48</v>
      </c>
      <c r="E64" s="36">
        <v>-1210</v>
      </c>
      <c r="F64" s="36">
        <v>-556.20000000000005</v>
      </c>
      <c r="G64" s="20"/>
      <c r="H64" s="20"/>
      <c r="I64" s="20"/>
      <c r="J64" s="20"/>
      <c r="K64" s="20"/>
      <c r="L64" s="3" t="s">
        <v>119</v>
      </c>
    </row>
    <row r="65" spans="1:12" ht="23.25" customHeight="1">
      <c r="A65" s="124" t="s">
        <v>120</v>
      </c>
      <c r="B65" s="124"/>
      <c r="C65" s="124"/>
      <c r="D65" s="7">
        <f t="shared" si="3"/>
        <v>49</v>
      </c>
      <c r="E65" s="41">
        <f>E63+E64</f>
        <v>447313.30000000005</v>
      </c>
      <c r="F65" s="41">
        <f>F63+F64</f>
        <v>439247.09999999992</v>
      </c>
      <c r="G65" s="20"/>
      <c r="H65" s="20"/>
      <c r="I65" s="20"/>
      <c r="J65" s="20"/>
      <c r="K65" s="20"/>
      <c r="L65" s="3" t="s">
        <v>121</v>
      </c>
    </row>
    <row r="66" spans="1:12" ht="23.25" customHeight="1">
      <c r="A66" s="123" t="s">
        <v>122</v>
      </c>
      <c r="B66" s="123"/>
      <c r="C66" s="123"/>
      <c r="D66" s="7">
        <f t="shared" si="3"/>
        <v>50</v>
      </c>
      <c r="E66" s="36">
        <v>282677.40000000002</v>
      </c>
      <c r="F66" s="36">
        <v>285284.8</v>
      </c>
      <c r="G66" s="20"/>
      <c r="H66" s="20"/>
      <c r="I66" s="20"/>
      <c r="J66" s="20"/>
      <c r="K66" s="20"/>
      <c r="L66" s="3" t="s">
        <v>123</v>
      </c>
    </row>
    <row r="67" spans="1:12" ht="23.25" customHeight="1">
      <c r="A67" s="123" t="s">
        <v>124</v>
      </c>
      <c r="B67" s="123"/>
      <c r="C67" s="123"/>
      <c r="D67" s="7">
        <f t="shared" si="3"/>
        <v>51</v>
      </c>
      <c r="E67" s="36">
        <v>108064.1</v>
      </c>
      <c r="F67" s="36">
        <v>100559.2</v>
      </c>
      <c r="G67" s="20"/>
      <c r="H67" s="20"/>
      <c r="I67" s="20"/>
      <c r="J67" s="20"/>
      <c r="K67" s="20"/>
      <c r="L67" s="3" t="s">
        <v>125</v>
      </c>
    </row>
    <row r="68" spans="1:12" ht="23.25" customHeight="1">
      <c r="A68" s="123" t="s">
        <v>126</v>
      </c>
      <c r="B68" s="123"/>
      <c r="C68" s="123"/>
      <c r="D68" s="7">
        <f t="shared" si="3"/>
        <v>52</v>
      </c>
      <c r="E68" s="43">
        <f>E67+E66</f>
        <v>390741.5</v>
      </c>
      <c r="F68" s="43">
        <f>F67+F66</f>
        <v>385844</v>
      </c>
      <c r="G68" s="20"/>
      <c r="H68" s="20"/>
      <c r="I68" s="20"/>
      <c r="J68" s="20"/>
      <c r="K68" s="20"/>
      <c r="L68" s="3" t="s">
        <v>127</v>
      </c>
    </row>
    <row r="69" spans="1:12" ht="23.25" customHeight="1">
      <c r="A69" s="137" t="s">
        <v>71</v>
      </c>
      <c r="B69" s="123" t="s">
        <v>128</v>
      </c>
      <c r="C69" s="123"/>
      <c r="D69" s="7">
        <f t="shared" si="3"/>
        <v>53</v>
      </c>
      <c r="E69" s="36">
        <v>303270</v>
      </c>
      <c r="F69" s="36">
        <v>313569.5</v>
      </c>
      <c r="G69" s="20"/>
      <c r="H69" s="20"/>
      <c r="I69" s="20"/>
      <c r="J69" s="20"/>
      <c r="K69" s="20"/>
      <c r="L69" s="3" t="s">
        <v>129</v>
      </c>
    </row>
    <row r="70" spans="1:12" ht="23.25" customHeight="1">
      <c r="A70" s="137"/>
      <c r="B70" s="123" t="s">
        <v>130</v>
      </c>
      <c r="C70" s="123"/>
      <c r="D70" s="7">
        <f t="shared" si="3"/>
        <v>54</v>
      </c>
      <c r="E70" s="36">
        <v>24068</v>
      </c>
      <c r="F70" s="36">
        <v>23280</v>
      </c>
      <c r="G70" s="20"/>
      <c r="H70" s="20"/>
      <c r="I70" s="20"/>
      <c r="J70" s="20"/>
      <c r="K70" s="20"/>
      <c r="L70" s="3" t="s">
        <v>131</v>
      </c>
    </row>
    <row r="71" spans="1:12" ht="23.25" customHeight="1">
      <c r="A71" s="123" t="s">
        <v>132</v>
      </c>
      <c r="B71" s="123"/>
      <c r="C71" s="123"/>
      <c r="D71" s="7">
        <f t="shared" si="3"/>
        <v>55</v>
      </c>
      <c r="E71" s="36">
        <v>22769.9</v>
      </c>
      <c r="F71" s="36">
        <v>19303.400000000001</v>
      </c>
      <c r="G71" s="20"/>
      <c r="H71" s="20"/>
      <c r="I71" s="20"/>
      <c r="J71" s="20"/>
      <c r="K71" s="20"/>
      <c r="L71" s="3" t="s">
        <v>133</v>
      </c>
    </row>
    <row r="72" spans="1:12" ht="23.25" customHeight="1">
      <c r="A72" s="123" t="s">
        <v>134</v>
      </c>
      <c r="B72" s="123"/>
      <c r="C72" s="123"/>
      <c r="D72" s="7">
        <f t="shared" si="3"/>
        <v>56</v>
      </c>
      <c r="E72" s="36">
        <v>33801.9</v>
      </c>
      <c r="F72" s="36">
        <v>33912.199999999997</v>
      </c>
      <c r="G72" s="20"/>
      <c r="H72" s="20"/>
      <c r="I72" s="20"/>
      <c r="J72" s="20"/>
      <c r="K72" s="20"/>
      <c r="L72" s="8" t="s">
        <v>135</v>
      </c>
    </row>
    <row r="73" spans="1:12" ht="23.25" customHeight="1">
      <c r="A73" s="123" t="s">
        <v>136</v>
      </c>
      <c r="B73" s="123"/>
      <c r="C73" s="123"/>
      <c r="D73" s="7">
        <f t="shared" si="3"/>
        <v>57</v>
      </c>
      <c r="E73" s="43">
        <f>E72+E71</f>
        <v>56571.8</v>
      </c>
      <c r="F73" s="43">
        <f>F72+F71</f>
        <v>53215.6</v>
      </c>
      <c r="G73" s="20"/>
      <c r="H73" s="20"/>
      <c r="I73" s="20"/>
      <c r="J73" s="20"/>
      <c r="K73" s="20"/>
      <c r="L73" s="8" t="s">
        <v>137</v>
      </c>
    </row>
    <row r="74" spans="1:12" ht="23.25" customHeight="1">
      <c r="A74" s="123" t="s">
        <v>138</v>
      </c>
      <c r="B74" s="123"/>
      <c r="C74" s="123"/>
      <c r="D74" s="7">
        <f t="shared" si="3"/>
        <v>58</v>
      </c>
      <c r="E74" s="36">
        <v>0</v>
      </c>
      <c r="F74" s="36">
        <v>0</v>
      </c>
      <c r="G74" s="20"/>
      <c r="H74" s="20"/>
      <c r="I74" s="20"/>
      <c r="J74" s="20"/>
      <c r="K74" s="20"/>
      <c r="L74" s="8" t="s">
        <v>139</v>
      </c>
    </row>
    <row r="75" spans="1:12" ht="23.25" customHeight="1">
      <c r="A75" s="138" t="s">
        <v>140</v>
      </c>
      <c r="B75" s="138"/>
      <c r="C75" s="138"/>
      <c r="D75" s="7">
        <f t="shared" si="3"/>
        <v>59</v>
      </c>
      <c r="E75" s="43">
        <f>E76+E77</f>
        <v>3157</v>
      </c>
      <c r="F75" s="43">
        <f>F76+F77</f>
        <v>3004.9</v>
      </c>
      <c r="G75" s="20"/>
      <c r="H75" s="20"/>
      <c r="I75" s="20"/>
      <c r="J75" s="20"/>
      <c r="K75" s="20"/>
      <c r="L75" s="8" t="s">
        <v>141</v>
      </c>
    </row>
    <row r="76" spans="1:12" ht="23.25" customHeight="1">
      <c r="A76" s="124" t="s">
        <v>142</v>
      </c>
      <c r="B76" s="124"/>
      <c r="C76" s="124"/>
      <c r="D76" s="7">
        <f t="shared" si="3"/>
        <v>60</v>
      </c>
      <c r="E76" s="36">
        <v>550</v>
      </c>
      <c r="F76" s="36">
        <v>560</v>
      </c>
      <c r="G76" s="20"/>
      <c r="H76" s="20"/>
      <c r="I76" s="20"/>
      <c r="J76" s="20"/>
      <c r="K76" s="20"/>
      <c r="L76" s="8" t="s">
        <v>143</v>
      </c>
    </row>
    <row r="77" spans="1:12" ht="23.25" customHeight="1">
      <c r="A77" s="124" t="s">
        <v>144</v>
      </c>
      <c r="B77" s="124"/>
      <c r="C77" s="124"/>
      <c r="D77" s="7">
        <f t="shared" si="3"/>
        <v>61</v>
      </c>
      <c r="E77" s="41">
        <f>E78+E79</f>
        <v>2607</v>
      </c>
      <c r="F77" s="41">
        <f>F78+F79</f>
        <v>2444.9</v>
      </c>
      <c r="G77" s="20"/>
      <c r="H77" s="20"/>
      <c r="I77" s="20"/>
      <c r="J77" s="20"/>
      <c r="K77" s="20"/>
      <c r="L77" s="8" t="s">
        <v>145</v>
      </c>
    </row>
    <row r="78" spans="1:12" ht="23.25" customHeight="1">
      <c r="A78" s="131" t="s">
        <v>19</v>
      </c>
      <c r="B78" s="123" t="s">
        <v>146</v>
      </c>
      <c r="C78" s="123"/>
      <c r="D78" s="7">
        <f t="shared" si="3"/>
        <v>62</v>
      </c>
      <c r="E78" s="36">
        <v>0</v>
      </c>
      <c r="F78" s="36">
        <v>0</v>
      </c>
      <c r="G78" s="20"/>
      <c r="H78" s="20"/>
      <c r="I78" s="20"/>
      <c r="J78" s="20"/>
      <c r="K78" s="20"/>
      <c r="L78" s="8" t="s">
        <v>147</v>
      </c>
    </row>
    <row r="79" spans="1:12" ht="23.25" customHeight="1">
      <c r="A79" s="131"/>
      <c r="B79" s="123" t="s">
        <v>148</v>
      </c>
      <c r="C79" s="123"/>
      <c r="D79" s="7">
        <f t="shared" si="3"/>
        <v>63</v>
      </c>
      <c r="E79" s="36">
        <v>2607</v>
      </c>
      <c r="F79" s="36">
        <v>2444.9</v>
      </c>
      <c r="G79" s="20"/>
      <c r="H79" s="20"/>
      <c r="I79" s="20"/>
      <c r="J79" s="20"/>
      <c r="K79" s="20"/>
      <c r="L79" s="8" t="s">
        <v>149</v>
      </c>
    </row>
    <row r="80" spans="1:12" ht="32.25" customHeight="1">
      <c r="A80" s="131"/>
      <c r="B80" s="125" t="s">
        <v>150</v>
      </c>
      <c r="C80" s="125"/>
      <c r="D80" s="7">
        <f t="shared" si="3"/>
        <v>64</v>
      </c>
      <c r="E80" s="36">
        <v>278.8</v>
      </c>
      <c r="F80" s="36">
        <v>333.6</v>
      </c>
      <c r="G80" s="45"/>
      <c r="H80" s="20"/>
      <c r="I80" s="20"/>
      <c r="J80" s="20"/>
      <c r="K80" s="20"/>
      <c r="L80" s="8" t="s">
        <v>151</v>
      </c>
    </row>
    <row r="81" spans="1:12" ht="23.25" customHeight="1">
      <c r="A81" s="134" t="s">
        <v>215</v>
      </c>
      <c r="B81" s="134"/>
      <c r="C81" s="134"/>
      <c r="D81" s="7">
        <f t="shared" si="3"/>
        <v>65</v>
      </c>
      <c r="E81" s="40">
        <f>E12-E46</f>
        <v>-14766.800000000047</v>
      </c>
      <c r="F81" s="40">
        <f>F12-F46</f>
        <v>-5808.2999999999302</v>
      </c>
      <c r="G81" s="44"/>
      <c r="H81" s="20"/>
      <c r="I81" s="20"/>
      <c r="J81" s="20"/>
      <c r="K81" s="20"/>
      <c r="L81" s="8" t="s">
        <v>152</v>
      </c>
    </row>
    <row r="82" spans="1:12" ht="23.25" customHeight="1">
      <c r="A82" s="134" t="s">
        <v>153</v>
      </c>
      <c r="B82" s="134"/>
      <c r="C82" s="134"/>
      <c r="D82" s="7">
        <f t="shared" si="3"/>
        <v>66</v>
      </c>
      <c r="E82" s="114">
        <v>509.70000000000005</v>
      </c>
      <c r="F82" s="114">
        <v>420</v>
      </c>
      <c r="G82" s="20"/>
      <c r="H82" s="20"/>
      <c r="I82" s="20"/>
      <c r="J82" s="20"/>
      <c r="K82" s="20"/>
      <c r="L82" s="8" t="s">
        <v>154</v>
      </c>
    </row>
    <row r="83" spans="1:12" ht="23.25" customHeight="1">
      <c r="A83" s="143" t="s">
        <v>155</v>
      </c>
      <c r="B83" s="143"/>
      <c r="C83" s="143"/>
      <c r="D83" s="7">
        <f t="shared" si="3"/>
        <v>67</v>
      </c>
      <c r="E83" s="36">
        <v>272.3</v>
      </c>
      <c r="F83" s="36">
        <v>229.4</v>
      </c>
      <c r="G83" s="20"/>
      <c r="H83" s="20"/>
      <c r="I83" s="20"/>
      <c r="J83" s="20"/>
      <c r="K83" s="20"/>
      <c r="L83" s="8" t="s">
        <v>156</v>
      </c>
    </row>
    <row r="84" spans="1:12" ht="23.25" customHeight="1">
      <c r="A84" s="134" t="s">
        <v>157</v>
      </c>
      <c r="B84" s="134"/>
      <c r="C84" s="134"/>
      <c r="D84" s="7">
        <f t="shared" si="3"/>
        <v>68</v>
      </c>
      <c r="E84" s="114">
        <v>1625.6</v>
      </c>
      <c r="F84" s="114">
        <v>1529.6</v>
      </c>
      <c r="G84" s="20"/>
      <c r="H84" s="20"/>
      <c r="I84" s="20"/>
      <c r="J84" s="20"/>
      <c r="K84" s="20"/>
      <c r="L84" s="8" t="s">
        <v>158</v>
      </c>
    </row>
    <row r="85" spans="1:12" ht="23.25" customHeight="1">
      <c r="A85" s="143" t="s">
        <v>159</v>
      </c>
      <c r="B85" s="143"/>
      <c r="C85" s="143"/>
      <c r="D85" s="7">
        <f t="shared" si="3"/>
        <v>69</v>
      </c>
      <c r="E85" s="36">
        <v>1207.3</v>
      </c>
      <c r="F85" s="36">
        <v>979.3</v>
      </c>
      <c r="G85" s="20"/>
      <c r="H85" s="20"/>
      <c r="I85" s="20"/>
      <c r="J85" s="20"/>
      <c r="K85" s="20"/>
      <c r="L85" s="8" t="s">
        <v>160</v>
      </c>
    </row>
    <row r="86" spans="1:12" ht="23.25" customHeight="1">
      <c r="A86" s="134" t="s">
        <v>216</v>
      </c>
      <c r="B86" s="134"/>
      <c r="C86" s="134"/>
      <c r="D86" s="7">
        <f t="shared" si="3"/>
        <v>70</v>
      </c>
      <c r="E86" s="40">
        <f>E81+E82-E84</f>
        <v>-15882.700000000046</v>
      </c>
      <c r="F86" s="40">
        <f>F81+F82-F84</f>
        <v>-6917.8999999999305</v>
      </c>
      <c r="G86" s="20"/>
      <c r="H86" s="20"/>
      <c r="I86" s="20"/>
      <c r="J86" s="20"/>
      <c r="K86" s="20"/>
      <c r="L86" s="8" t="s">
        <v>161</v>
      </c>
    </row>
    <row r="87" spans="1:12" ht="23.25" customHeight="1">
      <c r="A87" s="134" t="s">
        <v>162</v>
      </c>
      <c r="B87" s="134"/>
      <c r="C87" s="134"/>
      <c r="D87" s="7">
        <f t="shared" si="3"/>
        <v>71</v>
      </c>
      <c r="E87" s="40">
        <f>E88-E89</f>
        <v>0</v>
      </c>
      <c r="F87" s="40">
        <f>F88-F89</f>
        <v>0</v>
      </c>
      <c r="G87" s="20"/>
      <c r="H87" s="20"/>
      <c r="I87" s="20"/>
      <c r="J87" s="20"/>
      <c r="K87" s="20"/>
      <c r="L87" s="8" t="s">
        <v>163</v>
      </c>
    </row>
    <row r="88" spans="1:12" ht="23.25" customHeight="1">
      <c r="A88" s="124" t="s">
        <v>164</v>
      </c>
      <c r="B88" s="124"/>
      <c r="C88" s="124"/>
      <c r="D88" s="7">
        <f t="shared" si="3"/>
        <v>72</v>
      </c>
      <c r="E88" s="36">
        <v>0</v>
      </c>
      <c r="F88" s="36">
        <v>0</v>
      </c>
      <c r="G88" s="20"/>
      <c r="H88" s="20"/>
      <c r="I88" s="20"/>
      <c r="J88" s="20"/>
      <c r="K88" s="20"/>
      <c r="L88" s="8" t="s">
        <v>165</v>
      </c>
    </row>
    <row r="89" spans="1:12" ht="23.25" customHeight="1">
      <c r="A89" s="124" t="s">
        <v>166</v>
      </c>
      <c r="B89" s="124"/>
      <c r="C89" s="124"/>
      <c r="D89" s="7">
        <f t="shared" si="3"/>
        <v>73</v>
      </c>
      <c r="E89" s="36">
        <v>0</v>
      </c>
      <c r="F89" s="36">
        <v>0</v>
      </c>
      <c r="G89" s="20"/>
      <c r="H89" s="20"/>
      <c r="I89" s="20"/>
      <c r="J89" s="20"/>
      <c r="K89" s="20"/>
      <c r="L89" s="8" t="s">
        <v>167</v>
      </c>
    </row>
    <row r="90" spans="1:12" ht="23.25" customHeight="1">
      <c r="A90" s="134" t="s">
        <v>168</v>
      </c>
      <c r="B90" s="134"/>
      <c r="C90" s="134"/>
      <c r="D90" s="7">
        <f t="shared" si="3"/>
        <v>74</v>
      </c>
      <c r="E90" s="40">
        <f>E86+E87</f>
        <v>-15882.700000000046</v>
      </c>
      <c r="F90" s="40">
        <f>F86+F87</f>
        <v>-6917.8999999999305</v>
      </c>
      <c r="G90" s="20"/>
      <c r="H90" s="20"/>
      <c r="I90" s="20"/>
      <c r="J90" s="20"/>
      <c r="K90" s="20"/>
      <c r="L90" s="8" t="s">
        <v>169</v>
      </c>
    </row>
    <row r="91" spans="1:12" ht="23.25" customHeight="1">
      <c r="A91" s="139" t="s">
        <v>170</v>
      </c>
      <c r="B91" s="139"/>
      <c r="C91" s="139"/>
      <c r="D91" s="7">
        <f t="shared" si="3"/>
        <v>75</v>
      </c>
      <c r="E91" s="36">
        <v>0.9</v>
      </c>
      <c r="F91" s="36">
        <v>15.1</v>
      </c>
      <c r="G91" s="45"/>
      <c r="H91" s="20"/>
      <c r="I91" s="20"/>
      <c r="J91" s="20"/>
      <c r="K91" s="20"/>
      <c r="L91" s="8" t="s">
        <v>171</v>
      </c>
    </row>
    <row r="92" spans="1:12" ht="23.25" customHeight="1">
      <c r="A92" s="139" t="s">
        <v>172</v>
      </c>
      <c r="B92" s="139"/>
      <c r="C92" s="139"/>
      <c r="D92" s="7">
        <f t="shared" si="3"/>
        <v>76</v>
      </c>
      <c r="E92" s="36">
        <v>0</v>
      </c>
      <c r="F92" s="36">
        <v>0</v>
      </c>
      <c r="G92" s="20"/>
      <c r="H92" s="20"/>
      <c r="I92" s="20"/>
      <c r="J92" s="20"/>
      <c r="K92" s="20"/>
      <c r="L92" s="8" t="s">
        <v>173</v>
      </c>
    </row>
    <row r="93" spans="1:12" ht="23.25" customHeight="1">
      <c r="A93" s="134" t="s">
        <v>174</v>
      </c>
      <c r="B93" s="134"/>
      <c r="C93" s="134"/>
      <c r="D93" s="7">
        <f>D92+1</f>
        <v>77</v>
      </c>
      <c r="E93" s="40">
        <f>E90-E91-E92</f>
        <v>-15883.600000000046</v>
      </c>
      <c r="F93" s="40">
        <f>F90-F91-F92</f>
        <v>-6932.9999999999309</v>
      </c>
      <c r="G93" s="20"/>
      <c r="H93" s="20"/>
      <c r="I93" s="20"/>
      <c r="J93" s="20"/>
      <c r="K93" s="20"/>
      <c r="L93" s="8" t="s">
        <v>175</v>
      </c>
    </row>
  </sheetData>
  <mergeCells count="95">
    <mergeCell ref="A1:F1"/>
    <mergeCell ref="A4:F4"/>
    <mergeCell ref="A5:F5"/>
    <mergeCell ref="A6:F6"/>
    <mergeCell ref="A88:C88"/>
    <mergeCell ref="A82:C82"/>
    <mergeCell ref="A83:C83"/>
    <mergeCell ref="A84:C84"/>
    <mergeCell ref="A85:C85"/>
    <mergeCell ref="A86:C86"/>
    <mergeCell ref="A87:C87"/>
    <mergeCell ref="A77:C77"/>
    <mergeCell ref="A78:A80"/>
    <mergeCell ref="B78:C78"/>
    <mergeCell ref="B79:C79"/>
    <mergeCell ref="B80:C80"/>
    <mergeCell ref="A89:C89"/>
    <mergeCell ref="A90:C90"/>
    <mergeCell ref="A91:C91"/>
    <mergeCell ref="A92:C92"/>
    <mergeCell ref="A93:C93"/>
    <mergeCell ref="A81:C81"/>
    <mergeCell ref="A71:C71"/>
    <mergeCell ref="A72:C72"/>
    <mergeCell ref="A73:C73"/>
    <mergeCell ref="A74:C74"/>
    <mergeCell ref="A75:C75"/>
    <mergeCell ref="A76:C76"/>
    <mergeCell ref="A65:C65"/>
    <mergeCell ref="A66:C66"/>
    <mergeCell ref="A67:C67"/>
    <mergeCell ref="A68:C68"/>
    <mergeCell ref="A69:A70"/>
    <mergeCell ref="B69:C69"/>
    <mergeCell ref="B70:C70"/>
    <mergeCell ref="A64:C64"/>
    <mergeCell ref="A54:C54"/>
    <mergeCell ref="A55:C55"/>
    <mergeCell ref="A56:A59"/>
    <mergeCell ref="B56:C56"/>
    <mergeCell ref="B57:C57"/>
    <mergeCell ref="B58:C58"/>
    <mergeCell ref="B59:C59"/>
    <mergeCell ref="A60:C60"/>
    <mergeCell ref="A61:A62"/>
    <mergeCell ref="B61:C61"/>
    <mergeCell ref="B62:C62"/>
    <mergeCell ref="A63:C63"/>
    <mergeCell ref="A53:C53"/>
    <mergeCell ref="A42:D42"/>
    <mergeCell ref="A44:D44"/>
    <mergeCell ref="A45:D45"/>
    <mergeCell ref="A46:C46"/>
    <mergeCell ref="A47:C47"/>
    <mergeCell ref="A48:C48"/>
    <mergeCell ref="A49:C49"/>
    <mergeCell ref="A50:C50"/>
    <mergeCell ref="A51:C51"/>
    <mergeCell ref="A52:C52"/>
    <mergeCell ref="A36:C36"/>
    <mergeCell ref="A37:A40"/>
    <mergeCell ref="B37:C37"/>
    <mergeCell ref="B38:C38"/>
    <mergeCell ref="B39:B40"/>
    <mergeCell ref="B30:C30"/>
    <mergeCell ref="B31:C31"/>
    <mergeCell ref="A32:C32"/>
    <mergeCell ref="A34:C34"/>
    <mergeCell ref="A35:C35"/>
    <mergeCell ref="B16:C16"/>
    <mergeCell ref="B17:C17"/>
    <mergeCell ref="B18:C18"/>
    <mergeCell ref="B28:C28"/>
    <mergeCell ref="B29:C29"/>
    <mergeCell ref="A12:C12"/>
    <mergeCell ref="A13:C13"/>
    <mergeCell ref="A14:C14"/>
    <mergeCell ref="A33:C33"/>
    <mergeCell ref="B19:C19"/>
    <mergeCell ref="B20:C20"/>
    <mergeCell ref="B21:C21"/>
    <mergeCell ref="A22:C22"/>
    <mergeCell ref="A23:A31"/>
    <mergeCell ref="B23:C23"/>
    <mergeCell ref="B24:C24"/>
    <mergeCell ref="B25:C25"/>
    <mergeCell ref="B26:C26"/>
    <mergeCell ref="B27:C27"/>
    <mergeCell ref="A15:A21"/>
    <mergeCell ref="B15:C15"/>
    <mergeCell ref="A2:C2"/>
    <mergeCell ref="A3:C3"/>
    <mergeCell ref="A8:D8"/>
    <mergeCell ref="A10:D10"/>
    <mergeCell ref="A11:D11"/>
  </mergeCells>
  <conditionalFormatting sqref="E19:F19">
    <cfRule type="cellIs" dxfId="6" priority="49" stopIfTrue="1" operator="equal">
      <formula>$E$18</formula>
    </cfRule>
    <cfRule type="cellIs" dxfId="5" priority="50" stopIfTrue="1" operator="greaterThan">
      <formula>$E$18</formula>
    </cfRule>
  </conditionalFormatting>
  <conditionalFormatting sqref="E21:F21">
    <cfRule type="cellIs" dxfId="4" priority="48" operator="greaterThan">
      <formula>$E$20</formula>
    </cfRule>
  </conditionalFormatting>
  <conditionalFormatting sqref="E65">
    <cfRule type="cellIs" dxfId="3" priority="45" operator="notEqual">
      <formula>$E$68+$E$73+$E$74</formula>
    </cfRule>
  </conditionalFormatting>
  <conditionalFormatting sqref="E68:F68">
    <cfRule type="cellIs" dxfId="2" priority="44" operator="lessThan">
      <formula>$E$69+$E$70</formula>
    </cfRule>
  </conditionalFormatting>
  <conditionalFormatting sqref="E16:F16">
    <cfRule type="cellIs" dxfId="1" priority="37" operator="greaterThan">
      <formula>$E$15</formula>
    </cfRule>
  </conditionalFormatting>
  <dataValidations count="1">
    <dataValidation type="custom" allowBlank="1" showInputMessage="1" showErrorMessage="1" errorTitle="Znaki po przecinku" error="Wpisana wartość może mieć wyłącznie 1 znak po przecinku." sqref="E35:F35 E15:F21 E64:F64 E37:F40 E48:F62 E66:F74 E76:F80 E82:F85 E88:F89 E23:F33 E91:F92">
      <formula1>MOD(E15*10,1)=0</formula1>
    </dataValidation>
  </dataValidations>
  <pageMargins left="0.19685039370078741" right="0.19685039370078741" top="0.19685039370078741" bottom="0.19685039370078741" header="0.31496062992125984" footer="0.31496062992125984"/>
  <pageSetup paperSize="9" scale="69" fitToHeight="2" orientation="portrait" r:id="rId1"/>
  <rowBreaks count="1" manualBreakCount="1">
    <brk id="41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0"/>
  <sheetViews>
    <sheetView view="pageBreakPreview" topLeftCell="A12" zoomScaleNormal="100" zoomScaleSheetLayoutView="100" workbookViewId="0">
      <selection activeCell="G24" sqref="G24"/>
    </sheetView>
  </sheetViews>
  <sheetFormatPr defaultRowHeight="15"/>
  <cols>
    <col min="1" max="1" width="6.125" style="16" customWidth="1"/>
    <col min="2" max="2" width="9" style="16" customWidth="1"/>
    <col min="3" max="3" width="49.25" style="16" customWidth="1"/>
    <col min="4" max="4" width="4.875" style="16" customWidth="1"/>
    <col min="5" max="6" width="16.75" style="16" customWidth="1"/>
    <col min="7" max="16384" width="9" style="106"/>
  </cols>
  <sheetData>
    <row r="1" spans="1:6" ht="15.75">
      <c r="A1" s="148" t="s">
        <v>237</v>
      </c>
      <c r="B1" s="148"/>
      <c r="C1" s="148"/>
      <c r="D1" s="148"/>
      <c r="E1" s="148"/>
      <c r="F1" s="106"/>
    </row>
    <row r="2" spans="1:6" ht="15.75">
      <c r="A2" s="97"/>
      <c r="B2" s="97"/>
      <c r="C2" s="97"/>
      <c r="D2" s="97"/>
    </row>
    <row r="3" spans="1:6" ht="31.5">
      <c r="A3" s="149" t="s">
        <v>7</v>
      </c>
      <c r="B3" s="149"/>
      <c r="C3" s="149"/>
      <c r="D3" s="149"/>
      <c r="E3" s="112" t="s">
        <v>264</v>
      </c>
      <c r="F3" s="112" t="s">
        <v>265</v>
      </c>
    </row>
    <row r="4" spans="1:6">
      <c r="A4" s="150">
        <v>1</v>
      </c>
      <c r="B4" s="150"/>
      <c r="C4" s="150"/>
      <c r="D4" s="150"/>
      <c r="E4" s="98">
        <v>2</v>
      </c>
      <c r="F4" s="98">
        <v>3</v>
      </c>
    </row>
    <row r="5" spans="1:6" ht="27" customHeight="1">
      <c r="A5" s="144" t="s">
        <v>178</v>
      </c>
      <c r="B5" s="144"/>
      <c r="C5" s="144"/>
      <c r="D5" s="104" t="s">
        <v>11</v>
      </c>
      <c r="E5" s="107">
        <v>12187.2</v>
      </c>
      <c r="F5" s="107">
        <v>12187.2</v>
      </c>
    </row>
    <row r="6" spans="1:6" ht="27" customHeight="1">
      <c r="A6" s="127" t="s">
        <v>238</v>
      </c>
      <c r="B6" s="127"/>
      <c r="C6" s="127"/>
      <c r="D6" s="11" t="s">
        <v>14</v>
      </c>
      <c r="E6" s="108">
        <v>6153.1</v>
      </c>
      <c r="F6" s="108">
        <v>6153.1</v>
      </c>
    </row>
    <row r="7" spans="1:6" ht="27" customHeight="1">
      <c r="A7" s="145" t="s">
        <v>239</v>
      </c>
      <c r="B7" s="145"/>
      <c r="C7" s="145"/>
      <c r="D7" s="11" t="s">
        <v>17</v>
      </c>
      <c r="E7" s="94">
        <f>E8+E10+E11+E12</f>
        <v>50605.7</v>
      </c>
      <c r="F7" s="94">
        <f>F8+F10+F11+F12</f>
        <v>50734.5</v>
      </c>
    </row>
    <row r="8" spans="1:6" ht="27" customHeight="1">
      <c r="A8" s="146" t="s">
        <v>19</v>
      </c>
      <c r="B8" s="145" t="s">
        <v>240</v>
      </c>
      <c r="C8" s="145"/>
      <c r="D8" s="11" t="s">
        <v>21</v>
      </c>
      <c r="E8" s="108">
        <v>40090.699999999997</v>
      </c>
      <c r="F8" s="108">
        <v>40279.5</v>
      </c>
    </row>
    <row r="9" spans="1:6" ht="27" customHeight="1">
      <c r="A9" s="146"/>
      <c r="B9" s="127" t="s">
        <v>241</v>
      </c>
      <c r="C9" s="127"/>
      <c r="D9" s="11" t="s">
        <v>24</v>
      </c>
      <c r="E9" s="108">
        <v>2043.4</v>
      </c>
      <c r="F9" s="108">
        <v>2217.6</v>
      </c>
    </row>
    <row r="10" spans="1:6" ht="27" customHeight="1">
      <c r="A10" s="146"/>
      <c r="B10" s="145" t="s">
        <v>242</v>
      </c>
      <c r="C10" s="145"/>
      <c r="D10" s="11" t="s">
        <v>27</v>
      </c>
      <c r="E10" s="108">
        <v>9940</v>
      </c>
      <c r="F10" s="108">
        <v>9880</v>
      </c>
    </row>
    <row r="11" spans="1:6" ht="27" customHeight="1">
      <c r="A11" s="146"/>
      <c r="B11" s="145" t="s">
        <v>243</v>
      </c>
      <c r="C11" s="145"/>
      <c r="D11" s="11" t="s">
        <v>30</v>
      </c>
      <c r="E11" s="108">
        <v>0</v>
      </c>
      <c r="F11" s="108">
        <v>0</v>
      </c>
    </row>
    <row r="12" spans="1:6" ht="27" customHeight="1">
      <c r="A12" s="146"/>
      <c r="B12" s="146" t="s">
        <v>244</v>
      </c>
      <c r="C12" s="146"/>
      <c r="D12" s="11" t="s">
        <v>32</v>
      </c>
      <c r="E12" s="108">
        <v>575</v>
      </c>
      <c r="F12" s="108">
        <v>575</v>
      </c>
    </row>
    <row r="13" spans="1:6" ht="27" customHeight="1">
      <c r="A13" s="145" t="s">
        <v>245</v>
      </c>
      <c r="B13" s="145"/>
      <c r="C13" s="145"/>
      <c r="D13" s="11" t="s">
        <v>35</v>
      </c>
      <c r="E13" s="109">
        <f>E14+E20+E26+E32</f>
        <v>50491.599999999991</v>
      </c>
      <c r="F13" s="109">
        <f>F14+F20+F26+F32</f>
        <v>51884.299999999996</v>
      </c>
    </row>
    <row r="14" spans="1:6" ht="27" customHeight="1">
      <c r="A14" s="146" t="s">
        <v>19</v>
      </c>
      <c r="B14" s="146" t="s">
        <v>246</v>
      </c>
      <c r="C14" s="146"/>
      <c r="D14" s="104">
        <v>10</v>
      </c>
      <c r="E14" s="109">
        <f>SUM(E15:E19)</f>
        <v>34707.999999999993</v>
      </c>
      <c r="F14" s="109">
        <f>SUM(F15:F19)</f>
        <v>36165.4</v>
      </c>
    </row>
    <row r="15" spans="1:6" ht="27" customHeight="1">
      <c r="A15" s="146"/>
      <c r="B15" s="146" t="s">
        <v>19</v>
      </c>
      <c r="C15" s="102" t="s">
        <v>247</v>
      </c>
      <c r="D15" s="104">
        <v>11</v>
      </c>
      <c r="E15" s="108">
        <v>21316.799999999999</v>
      </c>
      <c r="F15" s="108">
        <v>22576.400000000001</v>
      </c>
    </row>
    <row r="16" spans="1:6" ht="27" customHeight="1">
      <c r="A16" s="146"/>
      <c r="B16" s="146"/>
      <c r="C16" s="102" t="s">
        <v>248</v>
      </c>
      <c r="D16" s="104">
        <v>12</v>
      </c>
      <c r="E16" s="108">
        <v>1415.3</v>
      </c>
      <c r="F16" s="108">
        <v>1451</v>
      </c>
    </row>
    <row r="17" spans="1:6" ht="27" customHeight="1">
      <c r="A17" s="146"/>
      <c r="B17" s="146"/>
      <c r="C17" s="102" t="s">
        <v>249</v>
      </c>
      <c r="D17" s="104">
        <v>13</v>
      </c>
      <c r="E17" s="108">
        <v>11069.3</v>
      </c>
      <c r="F17" s="108">
        <v>11240</v>
      </c>
    </row>
    <row r="18" spans="1:6" ht="27" customHeight="1">
      <c r="A18" s="146"/>
      <c r="B18" s="146"/>
      <c r="C18" s="102" t="s">
        <v>250</v>
      </c>
      <c r="D18" s="104">
        <f>D17+1</f>
        <v>14</v>
      </c>
      <c r="E18" s="108">
        <v>378</v>
      </c>
      <c r="F18" s="108">
        <v>378</v>
      </c>
    </row>
    <row r="19" spans="1:6" ht="27" customHeight="1">
      <c r="A19" s="146"/>
      <c r="B19" s="146"/>
      <c r="C19" s="102" t="s">
        <v>251</v>
      </c>
      <c r="D19" s="104">
        <f>D18+1</f>
        <v>15</v>
      </c>
      <c r="E19" s="108">
        <v>528.6</v>
      </c>
      <c r="F19" s="108">
        <v>520</v>
      </c>
    </row>
    <row r="20" spans="1:6" ht="27" customHeight="1">
      <c r="A20" s="146"/>
      <c r="B20" s="146" t="s">
        <v>252</v>
      </c>
      <c r="C20" s="146"/>
      <c r="D20" s="104">
        <f t="shared" ref="D20:D32" si="0">D19+1</f>
        <v>16</v>
      </c>
      <c r="E20" s="109">
        <f>SUM(E21:E25)</f>
        <v>2153.4000000000005</v>
      </c>
      <c r="F20" s="109">
        <f>SUM(F21:F25)</f>
        <v>2327.6</v>
      </c>
    </row>
    <row r="21" spans="1:6" ht="27" customHeight="1">
      <c r="A21" s="146"/>
      <c r="B21" s="147" t="s">
        <v>19</v>
      </c>
      <c r="C21" s="102" t="s">
        <v>247</v>
      </c>
      <c r="D21" s="104">
        <f t="shared" si="0"/>
        <v>17</v>
      </c>
      <c r="E21" s="108">
        <v>205.3</v>
      </c>
      <c r="F21" s="108">
        <v>225</v>
      </c>
    </row>
    <row r="22" spans="1:6" ht="27" customHeight="1">
      <c r="A22" s="146"/>
      <c r="B22" s="147"/>
      <c r="C22" s="102" t="s">
        <v>248</v>
      </c>
      <c r="D22" s="104">
        <f t="shared" si="0"/>
        <v>18</v>
      </c>
      <c r="E22" s="108">
        <v>33.1</v>
      </c>
      <c r="F22" s="108">
        <v>39</v>
      </c>
    </row>
    <row r="23" spans="1:6" ht="27" customHeight="1">
      <c r="A23" s="146"/>
      <c r="B23" s="147"/>
      <c r="C23" s="102" t="s">
        <v>253</v>
      </c>
      <c r="D23" s="104">
        <f t="shared" si="0"/>
        <v>19</v>
      </c>
      <c r="E23" s="108">
        <v>1782.7</v>
      </c>
      <c r="F23" s="108">
        <v>1913.6</v>
      </c>
    </row>
    <row r="24" spans="1:6" ht="27" customHeight="1">
      <c r="A24" s="146"/>
      <c r="B24" s="147"/>
      <c r="C24" s="102" t="s">
        <v>250</v>
      </c>
      <c r="D24" s="104">
        <f t="shared" si="0"/>
        <v>20</v>
      </c>
      <c r="E24" s="108">
        <v>110</v>
      </c>
      <c r="F24" s="108">
        <v>110</v>
      </c>
    </row>
    <row r="25" spans="1:6" ht="27" customHeight="1">
      <c r="A25" s="146"/>
      <c r="B25" s="147"/>
      <c r="C25" s="102" t="s">
        <v>251</v>
      </c>
      <c r="D25" s="104">
        <f t="shared" si="0"/>
        <v>21</v>
      </c>
      <c r="E25" s="108">
        <v>22.3</v>
      </c>
      <c r="F25" s="108">
        <v>40</v>
      </c>
    </row>
    <row r="26" spans="1:6" ht="27" customHeight="1">
      <c r="A26" s="146"/>
      <c r="B26" s="145" t="s">
        <v>254</v>
      </c>
      <c r="C26" s="145"/>
      <c r="D26" s="104">
        <f t="shared" si="0"/>
        <v>22</v>
      </c>
      <c r="E26" s="108">
        <v>13550.1</v>
      </c>
      <c r="F26" s="108">
        <v>13310.799999999997</v>
      </c>
    </row>
    <row r="27" spans="1:6" ht="27" customHeight="1">
      <c r="A27" s="146"/>
      <c r="B27" s="147" t="s">
        <v>71</v>
      </c>
      <c r="C27" s="103" t="s">
        <v>255</v>
      </c>
      <c r="D27" s="104">
        <f t="shared" si="0"/>
        <v>23</v>
      </c>
      <c r="E27" s="108">
        <v>3621</v>
      </c>
      <c r="F27" s="108">
        <v>3652.1</v>
      </c>
    </row>
    <row r="28" spans="1:6" ht="27" customHeight="1">
      <c r="A28" s="146"/>
      <c r="B28" s="147"/>
      <c r="C28" s="101" t="s">
        <v>98</v>
      </c>
      <c r="D28" s="104">
        <f t="shared" si="0"/>
        <v>24</v>
      </c>
      <c r="E28" s="108">
        <v>3578.8</v>
      </c>
      <c r="F28" s="108">
        <v>3517</v>
      </c>
    </row>
    <row r="29" spans="1:6" ht="27" customHeight="1">
      <c r="A29" s="146"/>
      <c r="B29" s="147"/>
      <c r="C29" s="103" t="s">
        <v>256</v>
      </c>
      <c r="D29" s="104">
        <f t="shared" si="0"/>
        <v>25</v>
      </c>
      <c r="E29" s="108">
        <v>678.1</v>
      </c>
      <c r="F29" s="108">
        <v>666.5</v>
      </c>
    </row>
    <row r="30" spans="1:6" ht="27" customHeight="1">
      <c r="A30" s="146"/>
      <c r="B30" s="147"/>
      <c r="C30" s="103" t="s">
        <v>257</v>
      </c>
      <c r="D30" s="104">
        <f t="shared" si="0"/>
        <v>26</v>
      </c>
      <c r="E30" s="108">
        <v>3119.6000000000004</v>
      </c>
      <c r="F30" s="108">
        <v>2841.4</v>
      </c>
    </row>
    <row r="31" spans="1:6" ht="27" customHeight="1">
      <c r="A31" s="146"/>
      <c r="B31" s="147"/>
      <c r="C31" s="101" t="s">
        <v>258</v>
      </c>
      <c r="D31" s="104">
        <f t="shared" si="0"/>
        <v>27</v>
      </c>
      <c r="E31" s="108">
        <v>2422.6999999999998</v>
      </c>
      <c r="F31" s="108">
        <v>2184</v>
      </c>
    </row>
    <row r="32" spans="1:6" ht="35.25" customHeight="1">
      <c r="A32" s="146"/>
      <c r="B32" s="145" t="s">
        <v>259</v>
      </c>
      <c r="C32" s="145"/>
      <c r="D32" s="104">
        <f t="shared" si="0"/>
        <v>28</v>
      </c>
      <c r="E32" s="108">
        <v>80.100000000000009</v>
      </c>
      <c r="F32" s="108">
        <v>80.5</v>
      </c>
    </row>
    <row r="33" spans="1:6" ht="27" customHeight="1">
      <c r="A33" s="144" t="s">
        <v>260</v>
      </c>
      <c r="B33" s="144"/>
      <c r="C33" s="144"/>
      <c r="D33" s="104">
        <f>D32+1</f>
        <v>29</v>
      </c>
      <c r="E33" s="105">
        <f>E5+E7-E13</f>
        <v>12301.300000000003</v>
      </c>
      <c r="F33" s="105">
        <f>F5+F7-F13</f>
        <v>11037.400000000001</v>
      </c>
    </row>
    <row r="34" spans="1:6" ht="27" customHeight="1">
      <c r="A34" s="127" t="s">
        <v>238</v>
      </c>
      <c r="B34" s="127"/>
      <c r="C34" s="127"/>
      <c r="D34" s="104">
        <f>D33+1</f>
        <v>30</v>
      </c>
      <c r="E34" s="108">
        <v>7367.5999999999995</v>
      </c>
      <c r="F34" s="108">
        <v>6163.1</v>
      </c>
    </row>
    <row r="35" spans="1:6" ht="15.75">
      <c r="A35" s="97"/>
      <c r="B35" s="97"/>
      <c r="C35" s="97"/>
      <c r="D35" s="97"/>
    </row>
    <row r="36" spans="1:6">
      <c r="A36" s="110"/>
      <c r="B36" s="110"/>
      <c r="C36" s="110"/>
      <c r="D36" s="110"/>
      <c r="E36" s="20"/>
      <c r="F36" s="20"/>
    </row>
    <row r="37" spans="1:6">
      <c r="A37" s="110"/>
      <c r="B37" s="110"/>
      <c r="C37" s="110"/>
      <c r="D37" s="110"/>
      <c r="E37" s="20"/>
      <c r="F37" s="20"/>
    </row>
    <row r="38" spans="1:6">
      <c r="A38" s="110"/>
      <c r="B38" s="110"/>
      <c r="C38" s="110"/>
      <c r="D38" s="110"/>
      <c r="E38" s="20"/>
      <c r="F38" s="20"/>
    </row>
    <row r="39" spans="1:6">
      <c r="A39" s="110"/>
      <c r="B39" s="110"/>
      <c r="C39" s="110"/>
      <c r="D39" s="110"/>
      <c r="E39" s="20"/>
      <c r="F39" s="20"/>
    </row>
    <row r="40" spans="1:6">
      <c r="A40" s="110"/>
      <c r="B40" s="110"/>
      <c r="C40" s="110"/>
      <c r="D40" s="110"/>
      <c r="E40" s="20"/>
      <c r="F40" s="20"/>
    </row>
    <row r="41" spans="1:6">
      <c r="A41" s="110"/>
      <c r="B41" s="110"/>
      <c r="C41" s="110"/>
      <c r="D41" s="110"/>
      <c r="E41" s="20"/>
      <c r="F41" s="20"/>
    </row>
    <row r="42" spans="1:6">
      <c r="A42" s="111"/>
      <c r="B42" s="111"/>
      <c r="C42" s="111"/>
      <c r="D42" s="111"/>
    </row>
    <row r="43" spans="1:6">
      <c r="A43" s="111"/>
      <c r="B43" s="111"/>
      <c r="C43" s="111"/>
      <c r="D43" s="111"/>
    </row>
    <row r="44" spans="1:6">
      <c r="A44" s="111"/>
      <c r="B44" s="111"/>
      <c r="C44" s="111"/>
      <c r="D44" s="111"/>
    </row>
    <row r="45" spans="1:6">
      <c r="A45" s="111"/>
      <c r="B45" s="111"/>
      <c r="C45" s="111"/>
      <c r="D45" s="111"/>
    </row>
    <row r="46" spans="1:6">
      <c r="A46" s="111"/>
      <c r="B46" s="111"/>
      <c r="C46" s="111"/>
      <c r="D46" s="111"/>
    </row>
    <row r="47" spans="1:6">
      <c r="A47" s="111"/>
      <c r="B47" s="111"/>
      <c r="C47" s="111"/>
      <c r="D47" s="111"/>
    </row>
    <row r="48" spans="1:6">
      <c r="A48" s="111"/>
      <c r="B48" s="111"/>
      <c r="C48" s="111"/>
      <c r="D48" s="111"/>
    </row>
    <row r="49" spans="1:4">
      <c r="A49" s="111"/>
      <c r="B49" s="111"/>
      <c r="C49" s="111"/>
      <c r="D49" s="111"/>
    </row>
    <row r="50" spans="1:4">
      <c r="A50" s="111"/>
      <c r="B50" s="111"/>
      <c r="C50" s="111"/>
      <c r="D50" s="111"/>
    </row>
    <row r="51" spans="1:4">
      <c r="A51" s="111"/>
      <c r="B51" s="111"/>
      <c r="C51" s="111"/>
      <c r="D51" s="111"/>
    </row>
    <row r="52" spans="1:4">
      <c r="A52" s="111"/>
      <c r="B52" s="111"/>
      <c r="C52" s="111"/>
      <c r="D52" s="111"/>
    </row>
    <row r="53" spans="1:4">
      <c r="A53" s="111"/>
      <c r="B53" s="111"/>
      <c r="C53" s="111"/>
      <c r="D53" s="111"/>
    </row>
    <row r="54" spans="1:4">
      <c r="A54" s="111"/>
      <c r="B54" s="111"/>
      <c r="C54" s="111"/>
      <c r="D54" s="111"/>
    </row>
    <row r="55" spans="1:4">
      <c r="A55" s="111"/>
      <c r="B55" s="111"/>
      <c r="C55" s="111"/>
      <c r="D55" s="111"/>
    </row>
    <row r="56" spans="1:4">
      <c r="A56" s="111"/>
      <c r="B56" s="111"/>
      <c r="C56" s="111"/>
      <c r="D56" s="111"/>
    </row>
    <row r="57" spans="1:4">
      <c r="A57" s="111"/>
      <c r="B57" s="111"/>
      <c r="C57" s="111"/>
      <c r="D57" s="111"/>
    </row>
    <row r="58" spans="1:4">
      <c r="A58" s="111"/>
      <c r="B58" s="111"/>
      <c r="C58" s="111"/>
      <c r="D58" s="111"/>
    </row>
    <row r="59" spans="1:4">
      <c r="A59" s="111"/>
      <c r="B59" s="111"/>
      <c r="C59" s="111"/>
      <c r="D59" s="111"/>
    </row>
    <row r="60" spans="1:4">
      <c r="A60" s="111"/>
      <c r="B60" s="111"/>
      <c r="C60" s="111"/>
      <c r="D60" s="111"/>
    </row>
    <row r="61" spans="1:4">
      <c r="A61" s="111"/>
      <c r="B61" s="111"/>
      <c r="C61" s="111"/>
      <c r="D61" s="111"/>
    </row>
    <row r="62" spans="1:4">
      <c r="A62" s="111"/>
      <c r="B62" s="111"/>
      <c r="C62" s="111"/>
      <c r="D62" s="111"/>
    </row>
    <row r="63" spans="1:4">
      <c r="A63" s="111"/>
      <c r="B63" s="111"/>
      <c r="C63" s="111"/>
      <c r="D63" s="111"/>
    </row>
    <row r="64" spans="1:4">
      <c r="A64" s="111"/>
      <c r="B64" s="111"/>
      <c r="C64" s="111"/>
      <c r="D64" s="111"/>
    </row>
    <row r="65" spans="1:4">
      <c r="A65" s="111"/>
      <c r="B65" s="111"/>
      <c r="C65" s="111"/>
      <c r="D65" s="111"/>
    </row>
    <row r="66" spans="1:4">
      <c r="A66" s="111"/>
      <c r="B66" s="111"/>
      <c r="C66" s="111"/>
      <c r="D66" s="111"/>
    </row>
    <row r="67" spans="1:4">
      <c r="A67" s="111"/>
      <c r="B67" s="111"/>
      <c r="C67" s="111"/>
      <c r="D67" s="111"/>
    </row>
    <row r="68" spans="1:4">
      <c r="A68" s="111"/>
      <c r="B68" s="111"/>
      <c r="C68" s="111"/>
      <c r="D68" s="111"/>
    </row>
    <row r="69" spans="1:4">
      <c r="A69" s="111"/>
      <c r="B69" s="111"/>
      <c r="C69" s="111"/>
      <c r="D69" s="111"/>
    </row>
    <row r="70" spans="1:4">
      <c r="A70" s="111"/>
      <c r="B70" s="111"/>
      <c r="C70" s="111"/>
      <c r="D70" s="111"/>
    </row>
    <row r="71" spans="1:4">
      <c r="A71" s="111"/>
      <c r="B71" s="111"/>
      <c r="C71" s="111"/>
      <c r="D71" s="111"/>
    </row>
    <row r="72" spans="1:4">
      <c r="A72" s="111"/>
      <c r="B72" s="111"/>
      <c r="C72" s="111"/>
      <c r="D72" s="111"/>
    </row>
    <row r="73" spans="1:4">
      <c r="A73" s="111"/>
      <c r="B73" s="111"/>
      <c r="C73" s="111"/>
      <c r="D73" s="111"/>
    </row>
    <row r="74" spans="1:4">
      <c r="A74" s="111"/>
      <c r="B74" s="111"/>
      <c r="C74" s="111"/>
      <c r="D74" s="111"/>
    </row>
    <row r="75" spans="1:4">
      <c r="A75" s="111"/>
      <c r="B75" s="111"/>
      <c r="C75" s="111"/>
      <c r="D75" s="111"/>
    </row>
    <row r="76" spans="1:4">
      <c r="A76" s="111"/>
      <c r="B76" s="111"/>
      <c r="C76" s="111"/>
      <c r="D76" s="111"/>
    </row>
    <row r="77" spans="1:4">
      <c r="A77" s="111"/>
      <c r="B77" s="111"/>
      <c r="C77" s="111"/>
      <c r="D77" s="111"/>
    </row>
    <row r="78" spans="1:4">
      <c r="A78" s="111"/>
      <c r="B78" s="111"/>
      <c r="C78" s="111"/>
      <c r="D78" s="111"/>
    </row>
    <row r="79" spans="1:4">
      <c r="A79" s="111"/>
      <c r="B79" s="111"/>
      <c r="C79" s="111"/>
      <c r="D79" s="111"/>
    </row>
    <row r="80" spans="1:4">
      <c r="A80" s="111"/>
      <c r="B80" s="111"/>
      <c r="C80" s="111"/>
      <c r="D80" s="111"/>
    </row>
    <row r="81" spans="1:4">
      <c r="A81" s="111"/>
      <c r="B81" s="111"/>
      <c r="C81" s="111"/>
      <c r="D81" s="111"/>
    </row>
    <row r="82" spans="1:4">
      <c r="A82" s="111"/>
      <c r="B82" s="111"/>
      <c r="C82" s="111"/>
      <c r="D82" s="111"/>
    </row>
    <row r="83" spans="1:4">
      <c r="A83" s="111"/>
      <c r="B83" s="111"/>
      <c r="C83" s="111"/>
      <c r="D83" s="111"/>
    </row>
    <row r="84" spans="1:4">
      <c r="A84" s="111"/>
      <c r="B84" s="111"/>
      <c r="C84" s="111"/>
      <c r="D84" s="111"/>
    </row>
    <row r="85" spans="1:4">
      <c r="A85" s="111"/>
      <c r="B85" s="111"/>
      <c r="C85" s="111"/>
      <c r="D85" s="111"/>
    </row>
    <row r="86" spans="1:4">
      <c r="A86" s="111"/>
      <c r="B86" s="111"/>
      <c r="C86" s="111"/>
      <c r="D86" s="111"/>
    </row>
    <row r="87" spans="1:4">
      <c r="A87" s="111"/>
      <c r="B87" s="111"/>
      <c r="C87" s="111"/>
      <c r="D87" s="111"/>
    </row>
    <row r="88" spans="1:4">
      <c r="A88" s="111"/>
      <c r="B88" s="111"/>
      <c r="C88" s="111"/>
      <c r="D88" s="111"/>
    </row>
    <row r="89" spans="1:4">
      <c r="A89" s="111"/>
      <c r="B89" s="111"/>
      <c r="C89" s="111"/>
      <c r="D89" s="111"/>
    </row>
    <row r="90" spans="1:4">
      <c r="A90" s="111"/>
      <c r="B90" s="111"/>
      <c r="C90" s="111"/>
      <c r="D90" s="111"/>
    </row>
  </sheetData>
  <mergeCells count="23">
    <mergeCell ref="A7:C7"/>
    <mergeCell ref="A1:E1"/>
    <mergeCell ref="A3:D3"/>
    <mergeCell ref="A4:D4"/>
    <mergeCell ref="A5:C5"/>
    <mergeCell ref="A6:C6"/>
    <mergeCell ref="A8:A12"/>
    <mergeCell ref="B8:C8"/>
    <mergeCell ref="B9:C9"/>
    <mergeCell ref="B10:C10"/>
    <mergeCell ref="B11:C11"/>
    <mergeCell ref="B12:C12"/>
    <mergeCell ref="A33:C33"/>
    <mergeCell ref="A34:C34"/>
    <mergeCell ref="A13:C13"/>
    <mergeCell ref="A14:A32"/>
    <mergeCell ref="B14:C14"/>
    <mergeCell ref="B15:B19"/>
    <mergeCell ref="B20:C20"/>
    <mergeCell ref="B21:B25"/>
    <mergeCell ref="B26:C26"/>
    <mergeCell ref="B27:B31"/>
    <mergeCell ref="B32:C32"/>
  </mergeCells>
  <dataValidations count="1">
    <dataValidation type="custom" allowBlank="1" showInputMessage="1" showErrorMessage="1" errorTitle="Znaki po przecinku" error="Wpisana wartość może mieć wyłącznie 1 znak po przecinku." sqref="E8:F13 E5:F6 E15:F19 E21:F32 E34:F34">
      <formula1>MOD(E5*10,1)=0</formula1>
    </dataValidation>
  </dataValidations>
  <pageMargins left="0.19685039370078741" right="0.19685039370078741" top="0.19685039370078741" bottom="0.19685039370078741" header="0.31496062992125984" footer="0.31496062992125984"/>
  <pageSetup paperSize="9"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view="pageBreakPreview" topLeftCell="A4" zoomScaleNormal="100" zoomScaleSheetLayoutView="100" workbookViewId="0">
      <selection activeCell="G13" sqref="G13"/>
    </sheetView>
  </sheetViews>
  <sheetFormatPr defaultColWidth="0" defaultRowHeight="0" customHeight="1" zeroHeight="1"/>
  <cols>
    <col min="1" max="1" width="7.625" style="54" customWidth="1"/>
    <col min="2" max="2" width="6.125" style="54" customWidth="1"/>
    <col min="3" max="3" width="9" style="54" customWidth="1"/>
    <col min="4" max="4" width="49.25" style="54" customWidth="1"/>
    <col min="5" max="5" width="4.875" style="54" customWidth="1"/>
    <col min="6" max="7" width="16.75" style="54" customWidth="1"/>
    <col min="8" max="8" width="23.75" style="54" customWidth="1"/>
    <col min="9" max="10" width="0" style="54" hidden="1" customWidth="1"/>
    <col min="11" max="16384" width="9" style="54" hidden="1"/>
  </cols>
  <sheetData>
    <row r="1" spans="1:8" ht="15.75">
      <c r="A1" s="53"/>
    </row>
    <row r="2" spans="1:8" ht="15.75">
      <c r="A2" s="151" t="s">
        <v>176</v>
      </c>
      <c r="B2" s="151"/>
      <c r="C2" s="151"/>
      <c r="D2" s="151"/>
      <c r="E2" s="151"/>
      <c r="F2" s="55"/>
      <c r="G2" s="55"/>
      <c r="H2" s="56"/>
    </row>
    <row r="3" spans="1:8" ht="6.75" customHeight="1">
      <c r="A3" s="6"/>
      <c r="B3" s="6"/>
      <c r="C3" s="6"/>
      <c r="D3" s="6"/>
      <c r="E3" s="6"/>
      <c r="F3" s="55"/>
      <c r="G3" s="55"/>
      <c r="H3" s="56"/>
    </row>
    <row r="4" spans="1:8" ht="31.5">
      <c r="A4" s="152" t="s">
        <v>7</v>
      </c>
      <c r="B4" s="152"/>
      <c r="C4" s="152"/>
      <c r="D4" s="152"/>
      <c r="E4" s="152"/>
      <c r="F4" s="112" t="s">
        <v>262</v>
      </c>
      <c r="G4" s="112" t="s">
        <v>263</v>
      </c>
      <c r="H4" s="56"/>
    </row>
    <row r="5" spans="1:8" s="59" customFormat="1" ht="15" customHeight="1">
      <c r="A5" s="152">
        <v>1</v>
      </c>
      <c r="B5" s="152"/>
      <c r="C5" s="152"/>
      <c r="D5" s="152"/>
      <c r="E5" s="152"/>
      <c r="F5" s="57">
        <v>2</v>
      </c>
      <c r="G5" s="57">
        <v>3</v>
      </c>
      <c r="H5" s="58"/>
    </row>
    <row r="6" spans="1:8" ht="32.25" customHeight="1">
      <c r="A6" s="153" t="s">
        <v>177</v>
      </c>
      <c r="B6" s="130" t="s">
        <v>178</v>
      </c>
      <c r="C6" s="130"/>
      <c r="D6" s="130"/>
      <c r="E6" s="4" t="s">
        <v>11</v>
      </c>
      <c r="F6" s="49">
        <v>731991.3</v>
      </c>
      <c r="G6" s="49">
        <v>731991.3</v>
      </c>
      <c r="H6" s="56"/>
    </row>
    <row r="7" spans="1:8" ht="32.25" customHeight="1">
      <c r="A7" s="153"/>
      <c r="B7" s="124" t="s">
        <v>179</v>
      </c>
      <c r="C7" s="124"/>
      <c r="D7" s="124"/>
      <c r="E7" s="4" t="s">
        <v>14</v>
      </c>
      <c r="F7" s="50">
        <v>41067.300000000003</v>
      </c>
      <c r="G7" s="50">
        <v>17921.8</v>
      </c>
      <c r="H7" s="56"/>
    </row>
    <row r="8" spans="1:8" ht="32.25" customHeight="1">
      <c r="A8" s="153"/>
      <c r="B8" s="123" t="s">
        <v>71</v>
      </c>
      <c r="C8" s="124" t="s">
        <v>180</v>
      </c>
      <c r="D8" s="124"/>
      <c r="E8" s="4" t="s">
        <v>17</v>
      </c>
      <c r="F8" s="50">
        <v>0</v>
      </c>
      <c r="G8" s="50">
        <v>0</v>
      </c>
      <c r="H8" s="56"/>
    </row>
    <row r="9" spans="1:8" ht="32.25" customHeight="1">
      <c r="A9" s="153"/>
      <c r="B9" s="123"/>
      <c r="C9" s="124" t="s">
        <v>181</v>
      </c>
      <c r="D9" s="124"/>
      <c r="E9" s="4" t="s">
        <v>21</v>
      </c>
      <c r="F9" s="50">
        <v>40689.300000000003</v>
      </c>
      <c r="G9" s="50">
        <v>17492.3</v>
      </c>
      <c r="H9" s="56"/>
    </row>
    <row r="10" spans="1:8" ht="32.25" customHeight="1">
      <c r="A10" s="153"/>
      <c r="B10" s="123"/>
      <c r="C10" s="124" t="s">
        <v>182</v>
      </c>
      <c r="D10" s="124"/>
      <c r="E10" s="4" t="s">
        <v>24</v>
      </c>
      <c r="F10" s="50">
        <v>89.8</v>
      </c>
      <c r="G10" s="50">
        <v>87.9</v>
      </c>
      <c r="H10" s="56"/>
    </row>
    <row r="11" spans="1:8" ht="32.25" customHeight="1">
      <c r="A11" s="153"/>
      <c r="B11" s="124" t="s">
        <v>183</v>
      </c>
      <c r="C11" s="124"/>
      <c r="D11" s="124"/>
      <c r="E11" s="4" t="s">
        <v>27</v>
      </c>
      <c r="F11" s="50">
        <v>34962.5</v>
      </c>
      <c r="G11" s="50">
        <v>34979.164279999997</v>
      </c>
      <c r="H11" s="56"/>
    </row>
    <row r="12" spans="1:8" ht="32.25" customHeight="1">
      <c r="A12" s="153"/>
      <c r="B12" s="123" t="s">
        <v>71</v>
      </c>
      <c r="C12" s="124" t="s">
        <v>184</v>
      </c>
      <c r="D12" s="124"/>
      <c r="E12" s="4" t="s">
        <v>30</v>
      </c>
      <c r="F12" s="50">
        <v>16150.5</v>
      </c>
      <c r="G12" s="50">
        <v>16150.47041</v>
      </c>
      <c r="H12" s="56"/>
    </row>
    <row r="13" spans="1:8" ht="32.25" customHeight="1">
      <c r="A13" s="153"/>
      <c r="B13" s="123"/>
      <c r="C13" s="124" t="s">
        <v>182</v>
      </c>
      <c r="D13" s="124"/>
      <c r="E13" s="4" t="s">
        <v>32</v>
      </c>
      <c r="F13" s="50">
        <v>89.9</v>
      </c>
      <c r="G13" s="50">
        <v>87.9</v>
      </c>
      <c r="H13" s="56"/>
    </row>
    <row r="14" spans="1:8" ht="32.25" customHeight="1">
      <c r="A14" s="153"/>
      <c r="B14" s="130" t="s">
        <v>217</v>
      </c>
      <c r="C14" s="130"/>
      <c r="D14" s="130"/>
      <c r="E14" s="4" t="s">
        <v>35</v>
      </c>
      <c r="F14" s="51">
        <f>F6+F7-F11</f>
        <v>738096.10000000009</v>
      </c>
      <c r="G14" s="51">
        <f>G6+G7-G11</f>
        <v>714933.93572000007</v>
      </c>
      <c r="H14" s="56"/>
    </row>
    <row r="15" spans="1:8" ht="32.25" customHeight="1">
      <c r="A15" s="153" t="s">
        <v>185</v>
      </c>
      <c r="B15" s="130" t="s">
        <v>178</v>
      </c>
      <c r="C15" s="130"/>
      <c r="D15" s="130"/>
      <c r="E15" s="7">
        <f t="shared" ref="E15:E28" si="0">E14+1</f>
        <v>10</v>
      </c>
      <c r="F15" s="49">
        <v>35197.699999999997</v>
      </c>
      <c r="G15" s="49">
        <v>35197.699999999997</v>
      </c>
      <c r="H15" s="56"/>
    </row>
    <row r="16" spans="1:8" ht="32.25" customHeight="1">
      <c r="A16" s="154"/>
      <c r="B16" s="124" t="s">
        <v>179</v>
      </c>
      <c r="C16" s="124"/>
      <c r="D16" s="124"/>
      <c r="E16" s="7">
        <f t="shared" si="0"/>
        <v>11</v>
      </c>
      <c r="F16" s="50">
        <v>12038.8</v>
      </c>
      <c r="G16" s="50">
        <v>12834.9</v>
      </c>
      <c r="H16" s="56"/>
    </row>
    <row r="17" spans="1:8" ht="32.25" customHeight="1">
      <c r="A17" s="154"/>
      <c r="B17" s="124" t="s">
        <v>183</v>
      </c>
      <c r="C17" s="124"/>
      <c r="D17" s="124"/>
      <c r="E17" s="7">
        <f t="shared" si="0"/>
        <v>12</v>
      </c>
      <c r="F17" s="50">
        <v>14490</v>
      </c>
      <c r="G17" s="50">
        <v>14490</v>
      </c>
      <c r="H17" s="56"/>
    </row>
    <row r="18" spans="1:8" ht="32.25" customHeight="1">
      <c r="A18" s="154"/>
      <c r="B18" s="130" t="s">
        <v>218</v>
      </c>
      <c r="C18" s="130"/>
      <c r="D18" s="130"/>
      <c r="E18" s="7">
        <f t="shared" si="0"/>
        <v>13</v>
      </c>
      <c r="F18" s="51">
        <f>F15+F16-F17</f>
        <v>32746.5</v>
      </c>
      <c r="G18" s="51">
        <f>G15+G16-G17</f>
        <v>33542.6</v>
      </c>
      <c r="H18" s="56"/>
    </row>
    <row r="19" spans="1:8" ht="32.25" customHeight="1">
      <c r="A19" s="153" t="s">
        <v>186</v>
      </c>
      <c r="B19" s="130" t="s">
        <v>178</v>
      </c>
      <c r="C19" s="130"/>
      <c r="D19" s="130"/>
      <c r="E19" s="7">
        <f t="shared" si="0"/>
        <v>14</v>
      </c>
      <c r="F19" s="49">
        <v>109</v>
      </c>
      <c r="G19" s="49">
        <v>109</v>
      </c>
      <c r="H19" s="56"/>
    </row>
    <row r="20" spans="1:8" ht="32.25" customHeight="1">
      <c r="A20" s="153"/>
      <c r="B20" s="124" t="s">
        <v>179</v>
      </c>
      <c r="C20" s="124"/>
      <c r="D20" s="124"/>
      <c r="E20" s="7">
        <f t="shared" si="0"/>
        <v>15</v>
      </c>
      <c r="F20" s="50">
        <v>0</v>
      </c>
      <c r="G20" s="50">
        <v>0</v>
      </c>
      <c r="H20" s="56"/>
    </row>
    <row r="21" spans="1:8" ht="32.25" customHeight="1">
      <c r="A21" s="153"/>
      <c r="B21" s="125" t="s">
        <v>187</v>
      </c>
      <c r="C21" s="125"/>
      <c r="D21" s="125"/>
      <c r="E21" s="7">
        <f t="shared" si="0"/>
        <v>16</v>
      </c>
      <c r="F21" s="50">
        <v>0</v>
      </c>
      <c r="G21" s="50">
        <v>0</v>
      </c>
      <c r="H21" s="56"/>
    </row>
    <row r="22" spans="1:8" ht="32.25" customHeight="1">
      <c r="A22" s="153"/>
      <c r="B22" s="124" t="s">
        <v>183</v>
      </c>
      <c r="C22" s="124"/>
      <c r="D22" s="124"/>
      <c r="E22" s="7">
        <f t="shared" si="0"/>
        <v>17</v>
      </c>
      <c r="F22" s="50">
        <v>0</v>
      </c>
      <c r="G22" s="50">
        <v>0</v>
      </c>
      <c r="H22" s="56"/>
    </row>
    <row r="23" spans="1:8" ht="32.25" customHeight="1">
      <c r="A23" s="153"/>
      <c r="B23" s="130" t="s">
        <v>219</v>
      </c>
      <c r="C23" s="130"/>
      <c r="D23" s="130"/>
      <c r="E23" s="7">
        <f t="shared" si="0"/>
        <v>18</v>
      </c>
      <c r="F23" s="51">
        <f>F19+F20-F22</f>
        <v>109</v>
      </c>
      <c r="G23" s="51">
        <f>G19+G20-G22</f>
        <v>109</v>
      </c>
      <c r="H23" s="56"/>
    </row>
    <row r="24" spans="1:8" ht="32.25" customHeight="1">
      <c r="A24" s="153" t="s">
        <v>188</v>
      </c>
      <c r="B24" s="130" t="s">
        <v>189</v>
      </c>
      <c r="C24" s="130"/>
      <c r="D24" s="130"/>
      <c r="E24" s="7">
        <f t="shared" si="0"/>
        <v>19</v>
      </c>
      <c r="F24" s="49">
        <v>0</v>
      </c>
      <c r="G24" s="49">
        <v>0</v>
      </c>
      <c r="H24" s="56"/>
    </row>
    <row r="25" spans="1:8" ht="32.25" customHeight="1">
      <c r="A25" s="153"/>
      <c r="B25" s="124" t="s">
        <v>190</v>
      </c>
      <c r="C25" s="124"/>
      <c r="D25" s="124"/>
      <c r="E25" s="7">
        <v>20</v>
      </c>
      <c r="F25" s="50">
        <v>0</v>
      </c>
      <c r="G25" s="50">
        <v>0</v>
      </c>
      <c r="H25" s="56"/>
    </row>
    <row r="26" spans="1:8" ht="32.25" customHeight="1">
      <c r="A26" s="153"/>
      <c r="B26" s="125" t="s">
        <v>191</v>
      </c>
      <c r="C26" s="125"/>
      <c r="D26" s="125"/>
      <c r="E26" s="7">
        <v>21</v>
      </c>
      <c r="F26" s="50">
        <v>0</v>
      </c>
      <c r="G26" s="50">
        <v>0</v>
      </c>
      <c r="H26" s="56"/>
    </row>
    <row r="27" spans="1:8" ht="32.25" customHeight="1">
      <c r="A27" s="153"/>
      <c r="B27" s="124" t="s">
        <v>192</v>
      </c>
      <c r="C27" s="124"/>
      <c r="D27" s="124"/>
      <c r="E27" s="7">
        <f t="shared" si="0"/>
        <v>22</v>
      </c>
      <c r="F27" s="50">
        <v>0</v>
      </c>
      <c r="G27" s="50">
        <v>0</v>
      </c>
      <c r="H27" s="56"/>
    </row>
    <row r="28" spans="1:8" ht="32.25" customHeight="1">
      <c r="A28" s="153"/>
      <c r="B28" s="130" t="s">
        <v>193</v>
      </c>
      <c r="C28" s="130"/>
      <c r="D28" s="130"/>
      <c r="E28" s="7">
        <f t="shared" si="0"/>
        <v>23</v>
      </c>
      <c r="F28" s="51">
        <f>F24+F26-F27</f>
        <v>0</v>
      </c>
      <c r="G28" s="51">
        <f>G24+G26-G27</f>
        <v>0</v>
      </c>
      <c r="H28" s="56"/>
    </row>
    <row r="29" spans="1:8" ht="3.75" customHeight="1">
      <c r="A29" s="60"/>
      <c r="B29" s="60"/>
      <c r="C29" s="60"/>
      <c r="D29" s="60"/>
      <c r="E29" s="60"/>
      <c r="F29" s="52"/>
      <c r="G29" s="52"/>
      <c r="H29" s="56"/>
    </row>
  </sheetData>
  <mergeCells count="32">
    <mergeCell ref="A24:A28"/>
    <mergeCell ref="B24:D24"/>
    <mergeCell ref="B25:D25"/>
    <mergeCell ref="B26:D26"/>
    <mergeCell ref="B27:D27"/>
    <mergeCell ref="B28:D28"/>
    <mergeCell ref="A19:A23"/>
    <mergeCell ref="B19:D19"/>
    <mergeCell ref="B20:D20"/>
    <mergeCell ref="B21:D21"/>
    <mergeCell ref="B22:D22"/>
    <mergeCell ref="B23:D23"/>
    <mergeCell ref="A15:A18"/>
    <mergeCell ref="B15:D15"/>
    <mergeCell ref="B16:D16"/>
    <mergeCell ref="B17:D17"/>
    <mergeCell ref="B18:D18"/>
    <mergeCell ref="A2:E2"/>
    <mergeCell ref="A4:E4"/>
    <mergeCell ref="A5:E5"/>
    <mergeCell ref="A6:A14"/>
    <mergeCell ref="B6:D6"/>
    <mergeCell ref="B7:D7"/>
    <mergeCell ref="B8:B10"/>
    <mergeCell ref="C8:D8"/>
    <mergeCell ref="C9:D9"/>
    <mergeCell ref="C10:D10"/>
    <mergeCell ref="B11:D11"/>
    <mergeCell ref="B12:B13"/>
    <mergeCell ref="C12:D12"/>
    <mergeCell ref="C13:D13"/>
    <mergeCell ref="B14:D14"/>
  </mergeCells>
  <dataValidations count="1">
    <dataValidation type="custom" allowBlank="1" showInputMessage="1" showErrorMessage="1" errorTitle="Znaki po przecinku" error="Wpisana wartość może mieć wyłącznie 1 znak po przecinku." sqref="F24:G27 F19:G22 F15:G17 F6:G13">
      <formula1>MOD(F6*10,1)=0</formula1>
    </dataValidation>
  </dataValidations>
  <pageMargins left="0.19685039370078741" right="0.19685039370078741" top="0.19685039370078741" bottom="0.19685039370078741" header="0.31496062992125984" footer="0.31496062992125984"/>
  <pageSetup paperSize="9"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145"/>
  <sheetViews>
    <sheetView topLeftCell="A13" workbookViewId="0">
      <selection activeCell="D29" sqref="D29"/>
    </sheetView>
  </sheetViews>
  <sheetFormatPr defaultColWidth="0" defaultRowHeight="0" customHeight="1" zeroHeight="1"/>
  <cols>
    <col min="1" max="1" width="11.25" style="66" customWidth="1"/>
    <col min="2" max="2" width="28.625" style="66" customWidth="1"/>
    <col min="3" max="3" width="4.25" style="66" customWidth="1"/>
    <col min="4" max="4" width="15" style="66" customWidth="1"/>
    <col min="5" max="8" width="17.25" style="66" customWidth="1"/>
    <col min="9" max="10" width="19.875" style="66" customWidth="1"/>
    <col min="11" max="11" width="19.875" style="66" hidden="1" customWidth="1"/>
    <col min="12" max="13" width="21.25" style="66" hidden="1" customWidth="1"/>
    <col min="14" max="14" width="18" style="66" hidden="1" customWidth="1"/>
    <col min="15" max="15" width="24.25" style="66" hidden="1" customWidth="1"/>
    <col min="16" max="16" width="8.625" style="66" hidden="1" customWidth="1"/>
    <col min="17" max="257" width="0" style="66" hidden="1" customWidth="1"/>
    <col min="258" max="16384" width="7.625" style="66" hidden="1"/>
  </cols>
  <sheetData>
    <row r="1" spans="1:256" s="63" customFormat="1" ht="28.5" customHeight="1">
      <c r="A1" s="155" t="s">
        <v>220</v>
      </c>
      <c r="B1" s="155"/>
      <c r="C1" s="155"/>
      <c r="D1" s="155"/>
      <c r="E1" s="155"/>
      <c r="F1" s="155"/>
      <c r="G1" s="155"/>
      <c r="H1" s="155"/>
      <c r="I1" s="85"/>
      <c r="J1" s="85"/>
      <c r="K1" s="85"/>
      <c r="L1" s="85"/>
      <c r="M1" s="62"/>
      <c r="N1" s="62"/>
      <c r="O1" s="62"/>
      <c r="P1" s="86"/>
    </row>
    <row r="2" spans="1:256" ht="8.25" customHeight="1">
      <c r="A2" s="64"/>
      <c r="B2" s="70"/>
      <c r="C2" s="70"/>
      <c r="D2" s="70"/>
      <c r="E2" s="70"/>
      <c r="F2" s="70"/>
      <c r="G2" s="70"/>
      <c r="H2" s="70"/>
      <c r="I2" s="71"/>
      <c r="J2" s="71"/>
      <c r="K2" s="71"/>
      <c r="L2" s="71"/>
      <c r="M2" s="71"/>
      <c r="N2" s="71"/>
      <c r="O2" s="71"/>
      <c r="P2" s="87"/>
    </row>
    <row r="3" spans="1:256" ht="22.5" customHeight="1">
      <c r="A3" s="149" t="s">
        <v>221</v>
      </c>
      <c r="B3" s="149"/>
      <c r="C3" s="149"/>
      <c r="D3" s="156" t="s">
        <v>222</v>
      </c>
      <c r="E3" s="156" t="s">
        <v>223</v>
      </c>
      <c r="F3" s="146" t="s">
        <v>19</v>
      </c>
      <c r="G3" s="146"/>
      <c r="H3" s="146"/>
      <c r="I3" s="72"/>
      <c r="J3" s="72"/>
      <c r="K3" s="158"/>
      <c r="L3" s="158"/>
      <c r="M3" s="158"/>
      <c r="N3" s="72"/>
      <c r="O3" s="73"/>
      <c r="P3" s="88"/>
    </row>
    <row r="4" spans="1:256" ht="15.75" customHeight="1">
      <c r="A4" s="149"/>
      <c r="B4" s="149"/>
      <c r="C4" s="149"/>
      <c r="D4" s="156"/>
      <c r="E4" s="156"/>
      <c r="F4" s="159" t="s">
        <v>224</v>
      </c>
      <c r="G4" s="9" t="s">
        <v>71</v>
      </c>
      <c r="H4" s="147" t="s">
        <v>225</v>
      </c>
      <c r="I4" s="72"/>
      <c r="J4" s="72"/>
      <c r="K4" s="72"/>
      <c r="L4" s="72"/>
      <c r="M4" s="72"/>
      <c r="N4" s="89"/>
      <c r="O4" s="72"/>
      <c r="P4" s="88"/>
    </row>
    <row r="5" spans="1:256" ht="32.25" customHeight="1">
      <c r="A5" s="149"/>
      <c r="B5" s="149"/>
      <c r="C5" s="149"/>
      <c r="D5" s="156"/>
      <c r="E5" s="156"/>
      <c r="F5" s="159"/>
      <c r="G5" s="9" t="s">
        <v>226</v>
      </c>
      <c r="H5" s="147"/>
      <c r="I5" s="72"/>
      <c r="J5" s="72"/>
      <c r="K5" s="72"/>
      <c r="L5" s="72"/>
      <c r="M5" s="72"/>
      <c r="N5" s="89"/>
      <c r="O5" s="72"/>
      <c r="P5" s="88"/>
    </row>
    <row r="6" spans="1:256" ht="19.5" customHeight="1">
      <c r="A6" s="159">
        <v>1</v>
      </c>
      <c r="B6" s="159"/>
      <c r="C6" s="159"/>
      <c r="D6" s="79">
        <v>2</v>
      </c>
      <c r="E6" s="9">
        <v>3</v>
      </c>
      <c r="F6" s="9">
        <v>4</v>
      </c>
      <c r="G6" s="9">
        <v>5</v>
      </c>
      <c r="H6" s="9">
        <v>6</v>
      </c>
      <c r="I6" s="73"/>
      <c r="J6" s="73"/>
      <c r="K6" s="73"/>
      <c r="L6" s="72"/>
      <c r="M6" s="73"/>
      <c r="N6" s="73"/>
      <c r="O6" s="73"/>
      <c r="P6" s="88"/>
    </row>
    <row r="7" spans="1:256" s="91" customFormat="1" ht="24" customHeight="1">
      <c r="A7" s="160" t="s">
        <v>264</v>
      </c>
      <c r="B7" s="160"/>
      <c r="C7" s="161"/>
      <c r="D7" s="161"/>
      <c r="E7" s="161"/>
      <c r="F7" s="161"/>
      <c r="G7" s="161"/>
      <c r="H7" s="161"/>
      <c r="I7" s="74"/>
      <c r="J7" s="74"/>
      <c r="K7" s="74"/>
      <c r="L7" s="75"/>
      <c r="M7" s="74"/>
      <c r="N7" s="74"/>
      <c r="O7" s="74"/>
      <c r="P7" s="90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2"/>
      <c r="GL7" s="92"/>
      <c r="GM7" s="92"/>
      <c r="GN7" s="92"/>
      <c r="GO7" s="92"/>
      <c r="GP7" s="92"/>
      <c r="GQ7" s="92"/>
      <c r="GR7" s="92"/>
      <c r="GS7" s="92"/>
      <c r="GT7" s="92"/>
      <c r="GU7" s="92"/>
      <c r="GV7" s="92"/>
      <c r="GW7" s="92"/>
      <c r="GX7" s="92"/>
      <c r="GY7" s="92"/>
      <c r="GZ7" s="92"/>
      <c r="HA7" s="92"/>
      <c r="HB7" s="92"/>
      <c r="HC7" s="92"/>
      <c r="HD7" s="92"/>
      <c r="HE7" s="92"/>
      <c r="HF7" s="92"/>
      <c r="HG7" s="92"/>
      <c r="HH7" s="92"/>
      <c r="HI7" s="92"/>
      <c r="HJ7" s="92"/>
      <c r="HK7" s="92"/>
      <c r="HL7" s="92"/>
      <c r="HM7" s="92"/>
      <c r="HN7" s="92"/>
      <c r="HO7" s="92"/>
      <c r="HP7" s="92"/>
      <c r="HQ7" s="92"/>
      <c r="HR7" s="92"/>
      <c r="HS7" s="92"/>
      <c r="HT7" s="92"/>
      <c r="HU7" s="92"/>
      <c r="HV7" s="92"/>
      <c r="HW7" s="92"/>
      <c r="HX7" s="92"/>
      <c r="HY7" s="92"/>
      <c r="HZ7" s="92"/>
      <c r="IA7" s="92"/>
      <c r="IB7" s="92"/>
      <c r="IC7" s="92"/>
      <c r="ID7" s="92"/>
      <c r="IE7" s="92"/>
      <c r="IF7" s="92"/>
      <c r="IG7" s="92"/>
      <c r="IH7" s="92"/>
      <c r="II7" s="92"/>
      <c r="IJ7" s="92"/>
      <c r="IK7" s="92"/>
      <c r="IL7" s="92"/>
      <c r="IM7" s="92"/>
      <c r="IN7" s="92"/>
      <c r="IO7" s="92"/>
      <c r="IP7" s="92"/>
      <c r="IQ7" s="92"/>
      <c r="IR7" s="92"/>
      <c r="IS7" s="92"/>
      <c r="IT7" s="92"/>
      <c r="IU7" s="92"/>
      <c r="IV7" s="92"/>
    </row>
    <row r="8" spans="1:256" s="91" customFormat="1" ht="37.5" customHeight="1">
      <c r="A8" s="162" t="s">
        <v>227</v>
      </c>
      <c r="B8" s="163"/>
      <c r="C8" s="164" t="s">
        <v>11</v>
      </c>
      <c r="D8" s="166">
        <f>D10+D14</f>
        <v>3976.9</v>
      </c>
      <c r="E8" s="167">
        <f>E10+E14</f>
        <v>235766</v>
      </c>
      <c r="F8" s="167">
        <f>F10+F14</f>
        <v>218619</v>
      </c>
      <c r="G8" s="167">
        <f>G10+G14</f>
        <v>3573.3</v>
      </c>
      <c r="H8" s="167">
        <f>H10+H14</f>
        <v>17147</v>
      </c>
      <c r="I8" s="74"/>
      <c r="J8" s="74"/>
      <c r="K8" s="74"/>
      <c r="L8" s="75"/>
      <c r="M8" s="74"/>
      <c r="N8" s="74"/>
      <c r="O8" s="74"/>
      <c r="P8" s="90"/>
      <c r="EL8" s="66"/>
      <c r="EM8" s="66"/>
      <c r="EN8" s="66"/>
      <c r="EO8" s="66"/>
      <c r="EP8" s="66"/>
      <c r="EQ8" s="66"/>
      <c r="ER8" s="66"/>
      <c r="ES8" s="66"/>
      <c r="ET8" s="66"/>
      <c r="EU8" s="66"/>
      <c r="EV8" s="66"/>
      <c r="EW8" s="66"/>
      <c r="EX8" s="66"/>
      <c r="EY8" s="66"/>
      <c r="EZ8" s="66"/>
      <c r="FA8" s="66"/>
      <c r="FB8" s="66"/>
      <c r="FC8" s="66"/>
      <c r="FD8" s="66"/>
      <c r="FE8" s="66"/>
      <c r="FF8" s="66"/>
      <c r="FG8" s="66"/>
      <c r="FH8" s="66"/>
      <c r="FI8" s="66"/>
      <c r="FJ8" s="66"/>
      <c r="FK8" s="66"/>
      <c r="FL8" s="66"/>
      <c r="FM8" s="66"/>
      <c r="FN8" s="66"/>
      <c r="FO8" s="66"/>
      <c r="FP8" s="66"/>
      <c r="FQ8" s="66"/>
      <c r="FR8" s="66"/>
      <c r="FS8" s="66"/>
      <c r="FT8" s="66"/>
      <c r="FU8" s="66"/>
      <c r="FV8" s="66"/>
      <c r="FW8" s="66"/>
      <c r="FX8" s="66"/>
      <c r="FY8" s="66"/>
      <c r="FZ8" s="66"/>
      <c r="GA8" s="66"/>
      <c r="GB8" s="66"/>
      <c r="GC8" s="66"/>
      <c r="GD8" s="66"/>
      <c r="GE8" s="66"/>
      <c r="GF8" s="66"/>
      <c r="GG8" s="66"/>
      <c r="GH8" s="66"/>
      <c r="GI8" s="66"/>
      <c r="GJ8" s="66"/>
      <c r="GK8" s="66"/>
      <c r="GL8" s="66"/>
      <c r="GM8" s="66"/>
      <c r="GN8" s="66"/>
      <c r="GO8" s="66"/>
      <c r="GP8" s="66"/>
      <c r="GQ8" s="66"/>
      <c r="GR8" s="66"/>
      <c r="GS8" s="66"/>
      <c r="GT8" s="66"/>
      <c r="GU8" s="66"/>
      <c r="GV8" s="66"/>
      <c r="GW8" s="66"/>
      <c r="GX8" s="66"/>
      <c r="GY8" s="66"/>
      <c r="GZ8" s="66"/>
      <c r="HA8" s="66"/>
      <c r="HB8" s="66"/>
      <c r="HC8" s="66"/>
      <c r="HD8" s="66"/>
      <c r="HE8" s="66"/>
      <c r="HF8" s="66"/>
      <c r="HG8" s="66"/>
      <c r="HH8" s="66"/>
      <c r="HI8" s="66"/>
      <c r="HJ8" s="66"/>
      <c r="HK8" s="66"/>
      <c r="HL8" s="66"/>
      <c r="HM8" s="66"/>
      <c r="HN8" s="66"/>
      <c r="HO8" s="66"/>
      <c r="HP8" s="66"/>
      <c r="HQ8" s="66"/>
      <c r="HR8" s="66"/>
      <c r="HS8" s="66"/>
      <c r="HT8" s="66"/>
      <c r="HU8" s="66"/>
      <c r="HV8" s="66"/>
      <c r="HW8" s="66"/>
      <c r="HX8" s="66"/>
      <c r="HY8" s="66"/>
      <c r="HZ8" s="66"/>
      <c r="IA8" s="66"/>
      <c r="IB8" s="66"/>
      <c r="IC8" s="66"/>
      <c r="ID8" s="66"/>
      <c r="IE8" s="66"/>
      <c r="IF8" s="66"/>
      <c r="IG8" s="66"/>
      <c r="IH8" s="66"/>
      <c r="II8" s="66"/>
      <c r="IJ8" s="66"/>
      <c r="IK8" s="66"/>
      <c r="IL8" s="66"/>
      <c r="IM8" s="66"/>
      <c r="IN8" s="66"/>
      <c r="IO8" s="66"/>
      <c r="IP8" s="66"/>
      <c r="IQ8" s="66"/>
      <c r="IR8" s="66"/>
      <c r="IS8" s="66"/>
      <c r="IT8" s="66"/>
      <c r="IU8" s="66"/>
      <c r="IV8" s="66"/>
    </row>
    <row r="9" spans="1:256" ht="15.75" customHeight="1">
      <c r="A9" s="95" t="s">
        <v>228</v>
      </c>
      <c r="B9" s="96"/>
      <c r="C9" s="165"/>
      <c r="D9" s="166"/>
      <c r="E9" s="167"/>
      <c r="F9" s="167"/>
      <c r="G9" s="167"/>
      <c r="H9" s="167"/>
      <c r="I9" s="73"/>
      <c r="J9" s="73"/>
      <c r="K9" s="73"/>
      <c r="L9" s="72"/>
      <c r="M9" s="73"/>
      <c r="N9" s="73"/>
      <c r="O9" s="73"/>
      <c r="P9" s="88"/>
    </row>
    <row r="10" spans="1:256" ht="40.5" customHeight="1">
      <c r="A10" s="168" t="s">
        <v>229</v>
      </c>
      <c r="B10" s="168"/>
      <c r="C10" s="80" t="s">
        <v>14</v>
      </c>
      <c r="D10" s="93">
        <f>D11+D12+D13</f>
        <v>2048</v>
      </c>
      <c r="E10" s="93">
        <f>E11+E12+E13</f>
        <v>156826</v>
      </c>
      <c r="F10" s="93">
        <f>F11+F12+F13</f>
        <v>145346</v>
      </c>
      <c r="G10" s="84">
        <v>2849</v>
      </c>
      <c r="H10" s="93">
        <f>H11+H12+H13</f>
        <v>11480</v>
      </c>
      <c r="I10" s="73"/>
      <c r="J10" s="76"/>
      <c r="K10" s="77"/>
      <c r="L10" s="72"/>
      <c r="M10" s="73"/>
      <c r="N10" s="73"/>
      <c r="O10" s="73"/>
      <c r="P10" s="88"/>
    </row>
    <row r="11" spans="1:256" ht="40.5" customHeight="1">
      <c r="A11" s="169" t="s">
        <v>230</v>
      </c>
      <c r="B11" s="81" t="s">
        <v>231</v>
      </c>
      <c r="C11" s="80" t="s">
        <v>17</v>
      </c>
      <c r="D11" s="82">
        <v>487.4</v>
      </c>
      <c r="E11" s="94">
        <f>F11+H11</f>
        <v>58847</v>
      </c>
      <c r="F11" s="82">
        <v>54602</v>
      </c>
      <c r="G11" s="83"/>
      <c r="H11" s="82">
        <v>4245</v>
      </c>
      <c r="I11" s="73"/>
      <c r="J11" s="73"/>
      <c r="K11" s="77"/>
      <c r="L11" s="72"/>
      <c r="M11" s="73"/>
      <c r="N11" s="73"/>
      <c r="O11" s="73"/>
      <c r="P11" s="88"/>
    </row>
    <row r="12" spans="1:256" ht="40.5" customHeight="1">
      <c r="A12" s="169"/>
      <c r="B12" s="81" t="s">
        <v>232</v>
      </c>
      <c r="C12" s="80" t="s">
        <v>21</v>
      </c>
      <c r="D12" s="82">
        <v>1121.0999999999999</v>
      </c>
      <c r="E12" s="94">
        <f>F12+H12</f>
        <v>79932</v>
      </c>
      <c r="F12" s="82">
        <v>74001</v>
      </c>
      <c r="G12" s="83"/>
      <c r="H12" s="82">
        <v>5931</v>
      </c>
      <c r="I12" s="73"/>
      <c r="J12" s="78"/>
      <c r="K12" s="77"/>
      <c r="L12" s="72"/>
      <c r="M12" s="73"/>
      <c r="N12" s="73"/>
      <c r="O12" s="73"/>
      <c r="P12" s="88"/>
    </row>
    <row r="13" spans="1:256" ht="40.5" customHeight="1">
      <c r="A13" s="169"/>
      <c r="B13" s="81" t="s">
        <v>233</v>
      </c>
      <c r="C13" s="80" t="s">
        <v>24</v>
      </c>
      <c r="D13" s="82">
        <v>439.5</v>
      </c>
      <c r="E13" s="94">
        <f t="shared" ref="E13" si="0">F13+H13</f>
        <v>18047</v>
      </c>
      <c r="F13" s="82">
        <v>16743</v>
      </c>
      <c r="G13" s="83"/>
      <c r="H13" s="82">
        <v>1304</v>
      </c>
      <c r="I13" s="73"/>
      <c r="J13" s="73"/>
      <c r="K13" s="73"/>
      <c r="L13" s="72"/>
      <c r="M13" s="73"/>
      <c r="N13" s="73"/>
      <c r="O13" s="73"/>
      <c r="P13" s="88"/>
    </row>
    <row r="14" spans="1:256" ht="40.5" customHeight="1">
      <c r="A14" s="157" t="s">
        <v>234</v>
      </c>
      <c r="B14" s="157"/>
      <c r="C14" s="80" t="s">
        <v>27</v>
      </c>
      <c r="D14" s="113">
        <v>1928.9</v>
      </c>
      <c r="E14" s="93">
        <f>F14+H14</f>
        <v>78940</v>
      </c>
      <c r="F14" s="84">
        <v>73273</v>
      </c>
      <c r="G14" s="84">
        <v>724.3</v>
      </c>
      <c r="H14" s="84">
        <v>5667</v>
      </c>
      <c r="I14" s="73"/>
      <c r="J14" s="73"/>
      <c r="K14" s="73"/>
      <c r="L14" s="72"/>
      <c r="M14" s="73"/>
      <c r="N14" s="73"/>
      <c r="O14" s="73"/>
      <c r="P14" s="88"/>
    </row>
    <row r="15" spans="1:256" ht="40.5" customHeight="1">
      <c r="A15" s="170" t="s">
        <v>235</v>
      </c>
      <c r="B15" s="170"/>
      <c r="C15" s="80" t="s">
        <v>30</v>
      </c>
      <c r="D15" s="82">
        <v>1819.5</v>
      </c>
      <c r="E15" s="94">
        <f>F15+H15</f>
        <v>75360</v>
      </c>
      <c r="F15" s="82">
        <v>69945</v>
      </c>
      <c r="G15" s="83"/>
      <c r="H15" s="82">
        <v>5415</v>
      </c>
      <c r="I15" s="73"/>
      <c r="J15" s="73"/>
      <c r="K15" s="73"/>
      <c r="L15" s="72"/>
      <c r="M15" s="73"/>
      <c r="N15" s="73"/>
      <c r="O15" s="73"/>
      <c r="P15" s="88"/>
    </row>
    <row r="16" spans="1:256" ht="40.5" customHeight="1">
      <c r="A16" s="171" t="s">
        <v>236</v>
      </c>
      <c r="B16" s="171"/>
      <c r="C16" s="80" t="s">
        <v>32</v>
      </c>
      <c r="D16" s="83"/>
      <c r="E16" s="94">
        <f>F16+H16</f>
        <v>15466</v>
      </c>
      <c r="F16" s="82">
        <v>14414</v>
      </c>
      <c r="G16" s="83"/>
      <c r="H16" s="82">
        <v>1052</v>
      </c>
      <c r="I16" s="73"/>
      <c r="J16" s="73"/>
      <c r="K16" s="73"/>
      <c r="L16" s="72"/>
      <c r="M16" s="73"/>
      <c r="N16" s="73"/>
      <c r="O16" s="73"/>
      <c r="P16" s="88"/>
    </row>
    <row r="17" spans="1:256" ht="40.5" customHeight="1">
      <c r="A17" s="64"/>
      <c r="B17" s="70"/>
      <c r="C17" s="70"/>
      <c r="D17" s="70"/>
      <c r="E17" s="70"/>
      <c r="F17" s="71"/>
      <c r="G17" s="70"/>
      <c r="H17" s="70"/>
      <c r="I17" s="71"/>
      <c r="J17" s="71"/>
      <c r="K17" s="71"/>
      <c r="L17" s="71"/>
      <c r="M17" s="71"/>
      <c r="N17" s="71"/>
      <c r="O17" s="71"/>
    </row>
    <row r="18" spans="1:256" ht="22.5" customHeight="1">
      <c r="A18" s="149" t="s">
        <v>221</v>
      </c>
      <c r="B18" s="149"/>
      <c r="C18" s="149"/>
      <c r="D18" s="156" t="s">
        <v>222</v>
      </c>
      <c r="E18" s="156" t="s">
        <v>223</v>
      </c>
      <c r="F18" s="146" t="s">
        <v>19</v>
      </c>
      <c r="G18" s="146"/>
      <c r="H18" s="146"/>
      <c r="I18" s="72"/>
      <c r="J18" s="72"/>
      <c r="K18" s="158"/>
      <c r="L18" s="158"/>
      <c r="M18" s="158"/>
      <c r="N18" s="72"/>
      <c r="O18" s="73"/>
      <c r="P18" s="88"/>
    </row>
    <row r="19" spans="1:256" ht="15.75" customHeight="1">
      <c r="A19" s="149"/>
      <c r="B19" s="149"/>
      <c r="C19" s="149"/>
      <c r="D19" s="156"/>
      <c r="E19" s="156"/>
      <c r="F19" s="159" t="s">
        <v>224</v>
      </c>
      <c r="G19" s="9" t="s">
        <v>71</v>
      </c>
      <c r="H19" s="147" t="s">
        <v>225</v>
      </c>
      <c r="I19" s="72"/>
      <c r="J19" s="72"/>
      <c r="K19" s="72"/>
      <c r="L19" s="72"/>
      <c r="M19" s="72"/>
      <c r="N19" s="89"/>
      <c r="O19" s="72"/>
      <c r="P19" s="88"/>
    </row>
    <row r="20" spans="1:256" ht="32.25" customHeight="1">
      <c r="A20" s="149"/>
      <c r="B20" s="149"/>
      <c r="C20" s="149"/>
      <c r="D20" s="156"/>
      <c r="E20" s="156"/>
      <c r="F20" s="159"/>
      <c r="G20" s="9" t="s">
        <v>226</v>
      </c>
      <c r="H20" s="147"/>
      <c r="I20" s="72"/>
      <c r="J20" s="72"/>
      <c r="K20" s="72"/>
      <c r="L20" s="72"/>
      <c r="M20" s="72"/>
      <c r="N20" s="89"/>
      <c r="O20" s="72"/>
      <c r="P20" s="88"/>
    </row>
    <row r="21" spans="1:256" ht="19.5" customHeight="1">
      <c r="A21" s="159">
        <v>1</v>
      </c>
      <c r="B21" s="159"/>
      <c r="C21" s="159"/>
      <c r="D21" s="79">
        <v>2</v>
      </c>
      <c r="E21" s="9">
        <v>3</v>
      </c>
      <c r="F21" s="9">
        <v>4</v>
      </c>
      <c r="G21" s="9">
        <v>5</v>
      </c>
      <c r="H21" s="9">
        <v>6</v>
      </c>
      <c r="I21" s="73"/>
      <c r="J21" s="73"/>
      <c r="K21" s="73"/>
      <c r="L21" s="72"/>
      <c r="M21" s="73"/>
      <c r="N21" s="73"/>
      <c r="O21" s="73"/>
      <c r="P21" s="88"/>
    </row>
    <row r="22" spans="1:256" s="91" customFormat="1" ht="24" customHeight="1">
      <c r="A22" s="161" t="s">
        <v>265</v>
      </c>
      <c r="B22" s="161"/>
      <c r="C22" s="161"/>
      <c r="D22" s="161"/>
      <c r="E22" s="161"/>
      <c r="F22" s="161"/>
      <c r="G22" s="161"/>
      <c r="H22" s="161"/>
      <c r="I22" s="74"/>
      <c r="J22" s="74"/>
      <c r="K22" s="74"/>
      <c r="L22" s="75"/>
      <c r="M22" s="74"/>
      <c r="N22" s="74"/>
      <c r="O22" s="74"/>
      <c r="P22" s="90"/>
      <c r="EL22" s="92"/>
      <c r="EM22" s="92"/>
      <c r="EN22" s="92"/>
      <c r="EO22" s="92"/>
      <c r="EP22" s="92"/>
      <c r="EQ22" s="92"/>
      <c r="ER22" s="92"/>
      <c r="ES22" s="92"/>
      <c r="ET22" s="92"/>
      <c r="EU22" s="92"/>
      <c r="EV22" s="92"/>
      <c r="EW22" s="92"/>
      <c r="EX22" s="92"/>
      <c r="EY22" s="92"/>
      <c r="EZ22" s="92"/>
      <c r="FA22" s="92"/>
      <c r="FB22" s="92"/>
      <c r="FC22" s="92"/>
      <c r="FD22" s="92"/>
      <c r="FE22" s="92"/>
      <c r="FF22" s="92"/>
      <c r="FG22" s="92"/>
      <c r="FH22" s="92"/>
      <c r="FI22" s="92"/>
      <c r="FJ22" s="92"/>
      <c r="FK22" s="92"/>
      <c r="FL22" s="92"/>
      <c r="FM22" s="92"/>
      <c r="FN22" s="92"/>
      <c r="FO22" s="92"/>
      <c r="FP22" s="92"/>
      <c r="FQ22" s="92"/>
      <c r="FR22" s="92"/>
      <c r="FS22" s="92"/>
      <c r="FT22" s="92"/>
      <c r="FU22" s="92"/>
      <c r="FV22" s="92"/>
      <c r="FW22" s="92"/>
      <c r="FX22" s="92"/>
      <c r="FY22" s="92"/>
      <c r="FZ22" s="92"/>
      <c r="GA22" s="92"/>
      <c r="GB22" s="92"/>
      <c r="GC22" s="92"/>
      <c r="GD22" s="92"/>
      <c r="GE22" s="92"/>
      <c r="GF22" s="92"/>
      <c r="GG22" s="92"/>
      <c r="GH22" s="92"/>
      <c r="GI22" s="92"/>
      <c r="GJ22" s="92"/>
      <c r="GK22" s="92"/>
      <c r="GL22" s="92"/>
      <c r="GM22" s="92"/>
      <c r="GN22" s="92"/>
      <c r="GO22" s="92"/>
      <c r="GP22" s="92"/>
      <c r="GQ22" s="92"/>
      <c r="GR22" s="92"/>
      <c r="GS22" s="92"/>
      <c r="GT22" s="92"/>
      <c r="GU22" s="92"/>
      <c r="GV22" s="92"/>
      <c r="GW22" s="92"/>
      <c r="GX22" s="92"/>
      <c r="GY22" s="92"/>
      <c r="GZ22" s="92"/>
      <c r="HA22" s="92"/>
      <c r="HB22" s="92"/>
      <c r="HC22" s="92"/>
      <c r="HD22" s="92"/>
      <c r="HE22" s="92"/>
      <c r="HF22" s="92"/>
      <c r="HG22" s="92"/>
      <c r="HH22" s="92"/>
      <c r="HI22" s="92"/>
      <c r="HJ22" s="92"/>
      <c r="HK22" s="92"/>
      <c r="HL22" s="92"/>
      <c r="HM22" s="92"/>
      <c r="HN22" s="92"/>
      <c r="HO22" s="92"/>
      <c r="HP22" s="92"/>
      <c r="HQ22" s="92"/>
      <c r="HR22" s="92"/>
      <c r="HS22" s="92"/>
      <c r="HT22" s="92"/>
      <c r="HU22" s="92"/>
      <c r="HV22" s="92"/>
      <c r="HW22" s="92"/>
      <c r="HX22" s="92"/>
      <c r="HY22" s="92"/>
      <c r="HZ22" s="92"/>
      <c r="IA22" s="92"/>
      <c r="IB22" s="92"/>
      <c r="IC22" s="92"/>
      <c r="ID22" s="92"/>
      <c r="IE22" s="92"/>
      <c r="IF22" s="92"/>
      <c r="IG22" s="92"/>
      <c r="IH22" s="92"/>
      <c r="II22" s="92"/>
      <c r="IJ22" s="92"/>
      <c r="IK22" s="92"/>
      <c r="IL22" s="92"/>
      <c r="IM22" s="92"/>
      <c r="IN22" s="92"/>
      <c r="IO22" s="92"/>
      <c r="IP22" s="92"/>
      <c r="IQ22" s="92"/>
      <c r="IR22" s="92"/>
      <c r="IS22" s="92"/>
      <c r="IT22" s="92"/>
      <c r="IU22" s="92"/>
      <c r="IV22" s="92"/>
    </row>
    <row r="23" spans="1:256" s="91" customFormat="1" ht="40.5" customHeight="1">
      <c r="A23" s="162" t="s">
        <v>227</v>
      </c>
      <c r="B23" s="163"/>
      <c r="C23" s="172" t="s">
        <v>11</v>
      </c>
      <c r="D23" s="166">
        <f>D25+D29</f>
        <v>3952.7</v>
      </c>
      <c r="E23" s="167">
        <f>E25+E29</f>
        <v>232288</v>
      </c>
      <c r="F23" s="167">
        <f>F25+F29</f>
        <v>215440</v>
      </c>
      <c r="G23" s="167">
        <f>G25+G29</f>
        <v>1710.7</v>
      </c>
      <c r="H23" s="167">
        <f>H25+H29</f>
        <v>16848</v>
      </c>
      <c r="I23" s="74"/>
      <c r="J23" s="74"/>
      <c r="K23" s="74"/>
      <c r="L23" s="75"/>
      <c r="M23" s="74"/>
      <c r="N23" s="74"/>
      <c r="O23" s="74"/>
      <c r="P23" s="90"/>
      <c r="EL23" s="66"/>
      <c r="EM23" s="66"/>
      <c r="EN23" s="66"/>
      <c r="EO23" s="66"/>
      <c r="EP23" s="66"/>
      <c r="EQ23" s="66"/>
      <c r="ER23" s="66"/>
      <c r="ES23" s="66"/>
      <c r="ET23" s="66"/>
      <c r="EU23" s="66"/>
      <c r="EV23" s="66"/>
      <c r="EW23" s="66"/>
      <c r="EX23" s="66"/>
      <c r="EY23" s="66"/>
      <c r="EZ23" s="66"/>
      <c r="FA23" s="66"/>
      <c r="FB23" s="66"/>
      <c r="FC23" s="66"/>
      <c r="FD23" s="66"/>
      <c r="FE23" s="66"/>
      <c r="FF23" s="66"/>
      <c r="FG23" s="66"/>
      <c r="FH23" s="66"/>
      <c r="FI23" s="66"/>
      <c r="FJ23" s="66"/>
      <c r="FK23" s="66"/>
      <c r="FL23" s="66"/>
      <c r="FM23" s="66"/>
      <c r="FN23" s="66"/>
      <c r="FO23" s="66"/>
      <c r="FP23" s="66"/>
      <c r="FQ23" s="66"/>
      <c r="FR23" s="66"/>
      <c r="FS23" s="66"/>
      <c r="FT23" s="66"/>
      <c r="FU23" s="66"/>
      <c r="FV23" s="66"/>
      <c r="FW23" s="66"/>
      <c r="FX23" s="66"/>
      <c r="FY23" s="66"/>
      <c r="FZ23" s="66"/>
      <c r="GA23" s="66"/>
      <c r="GB23" s="66"/>
      <c r="GC23" s="66"/>
      <c r="GD23" s="66"/>
      <c r="GE23" s="66"/>
      <c r="GF23" s="66"/>
      <c r="GG23" s="66"/>
      <c r="GH23" s="66"/>
      <c r="GI23" s="66"/>
      <c r="GJ23" s="66"/>
      <c r="GK23" s="66"/>
      <c r="GL23" s="66"/>
      <c r="GM23" s="66"/>
      <c r="GN23" s="66"/>
      <c r="GO23" s="66"/>
      <c r="GP23" s="66"/>
      <c r="GQ23" s="66"/>
      <c r="GR23" s="66"/>
      <c r="GS23" s="66"/>
      <c r="GT23" s="66"/>
      <c r="GU23" s="66"/>
      <c r="GV23" s="66"/>
      <c r="GW23" s="66"/>
      <c r="GX23" s="66"/>
      <c r="GY23" s="66"/>
      <c r="GZ23" s="66"/>
      <c r="HA23" s="66"/>
      <c r="HB23" s="66"/>
      <c r="HC23" s="66"/>
      <c r="HD23" s="66"/>
      <c r="HE23" s="66"/>
      <c r="HF23" s="66"/>
      <c r="HG23" s="66"/>
      <c r="HH23" s="66"/>
      <c r="HI23" s="66"/>
      <c r="HJ23" s="66"/>
      <c r="HK23" s="66"/>
      <c r="HL23" s="66"/>
      <c r="HM23" s="66"/>
      <c r="HN23" s="66"/>
      <c r="HO23" s="66"/>
      <c r="HP23" s="66"/>
      <c r="HQ23" s="66"/>
      <c r="HR23" s="66"/>
      <c r="HS23" s="66"/>
      <c r="HT23" s="66"/>
      <c r="HU23" s="66"/>
      <c r="HV23" s="66"/>
      <c r="HW23" s="66"/>
      <c r="HX23" s="66"/>
      <c r="HY23" s="66"/>
      <c r="HZ23" s="66"/>
      <c r="IA23" s="66"/>
      <c r="IB23" s="66"/>
      <c r="IC23" s="66"/>
      <c r="ID23" s="66"/>
      <c r="IE23" s="66"/>
      <c r="IF23" s="66"/>
      <c r="IG23" s="66"/>
      <c r="IH23" s="66"/>
      <c r="II23" s="66"/>
      <c r="IJ23" s="66"/>
      <c r="IK23" s="66"/>
      <c r="IL23" s="66"/>
      <c r="IM23" s="66"/>
      <c r="IN23" s="66"/>
      <c r="IO23" s="66"/>
      <c r="IP23" s="66"/>
      <c r="IQ23" s="66"/>
      <c r="IR23" s="66"/>
      <c r="IS23" s="66"/>
      <c r="IT23" s="66"/>
      <c r="IU23" s="66"/>
      <c r="IV23" s="66"/>
    </row>
    <row r="24" spans="1:256" ht="15.75">
      <c r="A24" s="95" t="s">
        <v>228</v>
      </c>
      <c r="B24" s="96"/>
      <c r="C24" s="159"/>
      <c r="D24" s="166"/>
      <c r="E24" s="167"/>
      <c r="F24" s="167"/>
      <c r="G24" s="167"/>
      <c r="H24" s="167"/>
      <c r="I24" s="73"/>
      <c r="J24" s="73"/>
      <c r="K24" s="73"/>
      <c r="L24" s="72"/>
      <c r="M24" s="73"/>
      <c r="N24" s="73"/>
      <c r="O24" s="73"/>
      <c r="P24" s="88"/>
    </row>
    <row r="25" spans="1:256" ht="40.5" customHeight="1">
      <c r="A25" s="157" t="s">
        <v>229</v>
      </c>
      <c r="B25" s="157"/>
      <c r="C25" s="80" t="s">
        <v>14</v>
      </c>
      <c r="D25" s="93">
        <f>D26+D27+D28</f>
        <v>2031.4</v>
      </c>
      <c r="E25" s="93">
        <f>E26+E27+E28</f>
        <v>154499</v>
      </c>
      <c r="F25" s="99">
        <f>F26+F27+F28</f>
        <v>143194</v>
      </c>
      <c r="G25" s="84">
        <v>1364</v>
      </c>
      <c r="H25" s="99">
        <f>H26+H27+H28</f>
        <v>11305</v>
      </c>
      <c r="I25" s="73"/>
      <c r="J25" s="76"/>
      <c r="K25" s="77"/>
      <c r="L25" s="72"/>
      <c r="M25" s="73"/>
      <c r="N25" s="73"/>
      <c r="O25" s="73"/>
      <c r="P25" s="88"/>
    </row>
    <row r="26" spans="1:256" ht="40.5" customHeight="1">
      <c r="A26" s="169" t="s">
        <v>230</v>
      </c>
      <c r="B26" s="81" t="s">
        <v>231</v>
      </c>
      <c r="C26" s="80" t="s">
        <v>17</v>
      </c>
      <c r="D26" s="82">
        <v>475.20000000000005</v>
      </c>
      <c r="E26" s="94">
        <f>F26+H26</f>
        <v>56587.591306319635</v>
      </c>
      <c r="F26" s="82">
        <v>52398.591306319635</v>
      </c>
      <c r="G26" s="83"/>
      <c r="H26" s="82">
        <v>4189</v>
      </c>
      <c r="I26" s="73"/>
      <c r="J26" s="73"/>
      <c r="K26" s="77"/>
      <c r="L26" s="72"/>
      <c r="M26" s="73"/>
      <c r="N26" s="73"/>
      <c r="O26" s="73"/>
      <c r="P26" s="88"/>
    </row>
    <row r="27" spans="1:256" ht="40.5" customHeight="1">
      <c r="A27" s="169"/>
      <c r="B27" s="81" t="s">
        <v>232</v>
      </c>
      <c r="C27" s="80" t="s">
        <v>21</v>
      </c>
      <c r="D27" s="82">
        <v>1117.7</v>
      </c>
      <c r="E27" s="94">
        <f>F27+H27</f>
        <v>79339.771536973552</v>
      </c>
      <c r="F27" s="82">
        <v>73552.771536973552</v>
      </c>
      <c r="G27" s="83"/>
      <c r="H27" s="82">
        <v>5787</v>
      </c>
      <c r="I27" s="73"/>
      <c r="J27" s="78"/>
      <c r="K27" s="77"/>
      <c r="L27" s="72"/>
      <c r="M27" s="73"/>
      <c r="N27" s="73"/>
      <c r="O27" s="73"/>
      <c r="P27" s="88"/>
    </row>
    <row r="28" spans="1:256" ht="40.5" customHeight="1">
      <c r="A28" s="169"/>
      <c r="B28" s="81" t="s">
        <v>233</v>
      </c>
      <c r="C28" s="80" t="s">
        <v>24</v>
      </c>
      <c r="D28" s="82">
        <v>438.5</v>
      </c>
      <c r="E28" s="94">
        <f t="shared" ref="E28" si="1">F28+H28</f>
        <v>18571.637156706816</v>
      </c>
      <c r="F28" s="82">
        <v>17242.637156706816</v>
      </c>
      <c r="G28" s="83"/>
      <c r="H28" s="82">
        <v>1329</v>
      </c>
      <c r="I28" s="73"/>
      <c r="J28" s="73"/>
      <c r="K28" s="73"/>
      <c r="L28" s="72"/>
      <c r="M28" s="73"/>
      <c r="N28" s="73"/>
      <c r="O28" s="73"/>
      <c r="P28" s="88"/>
    </row>
    <row r="29" spans="1:256" ht="40.5" customHeight="1">
      <c r="A29" s="157" t="s">
        <v>234</v>
      </c>
      <c r="B29" s="157"/>
      <c r="C29" s="80" t="s">
        <v>27</v>
      </c>
      <c r="D29" s="84">
        <v>1921.3</v>
      </c>
      <c r="E29" s="93">
        <f>F29+H29</f>
        <v>77789</v>
      </c>
      <c r="F29" s="84">
        <v>72246</v>
      </c>
      <c r="G29" s="84">
        <v>346.7</v>
      </c>
      <c r="H29" s="84">
        <v>5543</v>
      </c>
      <c r="I29" s="73"/>
      <c r="J29" s="73"/>
      <c r="K29" s="73"/>
      <c r="L29" s="72"/>
      <c r="M29" s="73"/>
      <c r="N29" s="73"/>
      <c r="O29" s="73"/>
      <c r="P29" s="88"/>
    </row>
    <row r="30" spans="1:256" ht="40.5" customHeight="1">
      <c r="A30" s="170" t="s">
        <v>235</v>
      </c>
      <c r="B30" s="170"/>
      <c r="C30" s="80" t="s">
        <v>30</v>
      </c>
      <c r="D30" s="82">
        <v>1812.8</v>
      </c>
      <c r="E30" s="94">
        <f>F30+H30</f>
        <v>73384</v>
      </c>
      <c r="F30" s="82">
        <v>68147</v>
      </c>
      <c r="G30" s="83"/>
      <c r="H30" s="82">
        <v>5237</v>
      </c>
      <c r="I30" s="73"/>
      <c r="J30" s="73"/>
      <c r="K30" s="73"/>
      <c r="L30" s="72"/>
      <c r="M30" s="73"/>
      <c r="N30" s="73"/>
      <c r="O30" s="73"/>
      <c r="P30" s="88"/>
    </row>
    <row r="31" spans="1:256" ht="40.5" customHeight="1">
      <c r="A31" s="171" t="s">
        <v>236</v>
      </c>
      <c r="B31" s="171"/>
      <c r="C31" s="80" t="s">
        <v>32</v>
      </c>
      <c r="D31" s="83"/>
      <c r="E31" s="94">
        <f>F31+H31</f>
        <v>15946</v>
      </c>
      <c r="F31" s="82">
        <v>14984</v>
      </c>
      <c r="G31" s="83"/>
      <c r="H31" s="82">
        <v>962</v>
      </c>
      <c r="I31" s="73"/>
      <c r="J31" s="73"/>
      <c r="K31" s="73"/>
      <c r="L31" s="72"/>
      <c r="M31" s="73"/>
      <c r="N31" s="73"/>
      <c r="O31" s="73"/>
      <c r="P31" s="88"/>
    </row>
    <row r="32" spans="1:256" ht="15.75">
      <c r="A32" s="65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</row>
    <row r="33" spans="1:17" ht="15.75">
      <c r="A33" s="65"/>
      <c r="B33" s="65"/>
      <c r="C33" s="65"/>
      <c r="D33" s="65"/>
      <c r="E33" s="100"/>
      <c r="F33" s="100"/>
      <c r="G33" s="65"/>
      <c r="H33" s="100"/>
      <c r="I33" s="65"/>
      <c r="J33" s="65"/>
      <c r="K33" s="65"/>
      <c r="L33" s="65"/>
      <c r="M33" s="65"/>
      <c r="N33" s="65"/>
      <c r="O33" s="65"/>
      <c r="P33" s="65"/>
      <c r="Q33" s="65"/>
    </row>
    <row r="34" spans="1:17" ht="15.75">
      <c r="A34" s="65"/>
      <c r="B34" s="65"/>
      <c r="C34" s="65"/>
      <c r="D34" s="65"/>
      <c r="E34" s="100"/>
      <c r="F34" s="100"/>
      <c r="G34" s="65"/>
      <c r="H34" s="100"/>
      <c r="I34" s="65"/>
      <c r="J34" s="65"/>
      <c r="K34" s="65"/>
      <c r="L34" s="65"/>
      <c r="M34" s="65"/>
      <c r="N34" s="65"/>
      <c r="O34" s="65"/>
      <c r="P34" s="65"/>
      <c r="Q34" s="65"/>
    </row>
    <row r="35" spans="1:17" ht="15.75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</row>
    <row r="36" spans="1:17" ht="15.75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</row>
    <row r="37" spans="1:17" ht="15.75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</row>
    <row r="38" spans="1:17" ht="15.75">
      <c r="A38" s="65"/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</row>
    <row r="39" spans="1:17" ht="15.75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</row>
    <row r="40" spans="1:17" ht="15.75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</row>
    <row r="41" spans="1:17" ht="15.75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</row>
    <row r="42" spans="1:17" ht="15.75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</row>
    <row r="43" spans="1:17" ht="15.75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</row>
    <row r="44" spans="1:17" ht="15.75">
      <c r="A44" s="65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</row>
    <row r="45" spans="1:17" ht="15.75">
      <c r="A45" s="65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</row>
    <row r="46" spans="1:17" ht="15.75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</row>
    <row r="47" spans="1:17" ht="15.75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</row>
    <row r="48" spans="1:17" ht="15.75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</row>
    <row r="49" spans="1:17" ht="15.75">
      <c r="A49" s="65"/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</row>
    <row r="50" spans="1:17" ht="15.75">
      <c r="A50" s="65"/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</row>
    <row r="51" spans="1:17" ht="15.75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</row>
    <row r="52" spans="1:17" ht="15.75">
      <c r="A52" s="65"/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</row>
    <row r="53" spans="1:17" ht="15.75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</row>
    <row r="54" spans="1:17" ht="15.75">
      <c r="A54" s="65"/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</row>
    <row r="55" spans="1:17" ht="15.75">
      <c r="A55" s="65"/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</row>
    <row r="56" spans="1:17" ht="15.75">
      <c r="A56" s="65"/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</row>
    <row r="57" spans="1:17" ht="15.75">
      <c r="A57" s="65"/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</row>
    <row r="58" spans="1:17" ht="15.75">
      <c r="A58" s="65"/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</row>
    <row r="59" spans="1:17" ht="15.75">
      <c r="A59" s="65"/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</row>
    <row r="60" spans="1:17" ht="15.75">
      <c r="A60" s="65"/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</row>
    <row r="61" spans="1:17" ht="15.75">
      <c r="A61" s="65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</row>
    <row r="62" spans="1:17" ht="15.75">
      <c r="A62" s="65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1:17" ht="15.75">
      <c r="A63" s="65"/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</row>
    <row r="64" spans="1:17" ht="15.75">
      <c r="A64" s="65"/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</row>
    <row r="65" spans="1:17" ht="15.75">
      <c r="A65" s="65"/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</row>
    <row r="66" spans="1:17" ht="15.75">
      <c r="A66" s="65"/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1:17" ht="15.75">
      <c r="A67" s="65"/>
      <c r="B67" s="65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</row>
    <row r="68" spans="1:17" ht="15.75">
      <c r="A68" s="65"/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</row>
    <row r="69" spans="1:17" ht="15.75">
      <c r="A69" s="65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</row>
    <row r="70" spans="1:17" ht="15.75">
      <c r="A70" s="65"/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</row>
    <row r="71" spans="1:17" ht="15.75">
      <c r="A71" s="65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</row>
    <row r="72" spans="1:17" ht="15.75">
      <c r="A72" s="65"/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</row>
    <row r="73" spans="1:17" ht="15.75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</row>
    <row r="74" spans="1:17" ht="15.75">
      <c r="A74" s="65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</row>
    <row r="75" spans="1:17" ht="15.75">
      <c r="A75" s="65"/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</row>
    <row r="76" spans="1:17" ht="15.75">
      <c r="A76" s="65"/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</row>
    <row r="77" spans="1:17" ht="15.75">
      <c r="A77" s="65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</row>
    <row r="78" spans="1:17" ht="15.75">
      <c r="A78" s="65"/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</row>
    <row r="79" spans="1:17" ht="15.75">
      <c r="A79" s="65"/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</row>
    <row r="80" spans="1:17" ht="15.75">
      <c r="A80" s="65"/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</row>
    <row r="81" spans="1:17" ht="15.75">
      <c r="A81" s="65"/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</row>
    <row r="82" spans="1:17" ht="15.75">
      <c r="A82" s="65"/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</row>
    <row r="83" spans="1:17" ht="15.75">
      <c r="A83" s="65"/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</row>
    <row r="84" spans="1:17" ht="15.75">
      <c r="A84" s="65"/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</row>
    <row r="85" spans="1:17" ht="15.75">
      <c r="A85" s="65"/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</row>
    <row r="86" spans="1:17" ht="15.75">
      <c r="A86" s="65"/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</row>
    <row r="87" spans="1:17" ht="15.75">
      <c r="A87" s="65"/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</row>
    <row r="88" spans="1:17" ht="15.75">
      <c r="A88" s="65"/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</row>
    <row r="89" spans="1:17" ht="15.75">
      <c r="A89" s="65"/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</row>
    <row r="90" spans="1:17" ht="15.75">
      <c r="A90" s="65"/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</row>
    <row r="91" spans="1:17" ht="15.75">
      <c r="A91" s="65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</row>
    <row r="92" spans="1:17" ht="15.75">
      <c r="A92" s="65"/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</row>
    <row r="93" spans="1:17" ht="15.75">
      <c r="A93" s="65"/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</row>
    <row r="94" spans="1:17" ht="15.75">
      <c r="A94" s="65"/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</row>
    <row r="95" spans="1:17" ht="15.75">
      <c r="A95" s="65"/>
      <c r="B95" s="65"/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</row>
    <row r="96" spans="1:17" ht="15.75">
      <c r="A96" s="65"/>
      <c r="B96" s="65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</row>
    <row r="97" spans="1:17" ht="15.75">
      <c r="A97" s="65"/>
      <c r="B97" s="65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</row>
    <row r="98" spans="1:17" ht="15.75">
      <c r="A98" s="65"/>
      <c r="B98" s="65"/>
      <c r="C98" s="65"/>
      <c r="D98" s="65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65"/>
    </row>
    <row r="99" spans="1:17" ht="15.75">
      <c r="A99" s="65"/>
      <c r="B99" s="65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</row>
    <row r="100" spans="1:17" ht="15.75">
      <c r="A100" s="65"/>
      <c r="B100" s="65"/>
      <c r="C100" s="65"/>
      <c r="D100" s="65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5"/>
      <c r="P100" s="65"/>
      <c r="Q100" s="65"/>
    </row>
    <row r="101" spans="1:17" ht="15.75">
      <c r="A101" s="65"/>
      <c r="B101" s="65"/>
      <c r="C101" s="65"/>
      <c r="D101" s="65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</row>
    <row r="102" spans="1:17" ht="15.75">
      <c r="A102" s="65"/>
      <c r="B102" s="65"/>
      <c r="C102" s="65"/>
      <c r="D102" s="65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</row>
    <row r="103" spans="1:17" ht="15.75">
      <c r="A103" s="65"/>
      <c r="B103" s="65"/>
      <c r="C103" s="65"/>
      <c r="D103" s="65"/>
      <c r="E103" s="65"/>
      <c r="F103" s="65"/>
      <c r="G103" s="65"/>
      <c r="H103" s="65"/>
      <c r="I103" s="65"/>
      <c r="J103" s="65"/>
      <c r="K103" s="65"/>
      <c r="L103" s="65"/>
      <c r="M103" s="65"/>
      <c r="N103" s="65"/>
      <c r="O103" s="65"/>
      <c r="P103" s="65"/>
      <c r="Q103" s="65"/>
    </row>
    <row r="104" spans="1:17" ht="15.75">
      <c r="A104" s="65"/>
      <c r="B104" s="65"/>
      <c r="C104" s="65"/>
      <c r="D104" s="65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5"/>
      <c r="P104" s="65"/>
      <c r="Q104" s="65"/>
    </row>
    <row r="105" spans="1:17" ht="15.75">
      <c r="A105" s="65"/>
      <c r="B105" s="65"/>
      <c r="C105" s="65"/>
      <c r="D105" s="65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5"/>
      <c r="P105" s="65"/>
      <c r="Q105" s="65"/>
    </row>
    <row r="106" spans="1:17" ht="15.75">
      <c r="A106" s="65"/>
      <c r="B106" s="65"/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5"/>
    </row>
    <row r="107" spans="1:17" ht="15.75">
      <c r="A107" s="65"/>
      <c r="B107" s="65"/>
      <c r="C107" s="65"/>
      <c r="D107" s="65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65"/>
    </row>
    <row r="108" spans="1:17" ht="15.75">
      <c r="A108" s="65"/>
      <c r="B108" s="65"/>
      <c r="C108" s="65"/>
      <c r="D108" s="65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</row>
    <row r="109" spans="1:17" ht="15.75">
      <c r="A109" s="65"/>
      <c r="B109" s="65"/>
      <c r="C109" s="65"/>
      <c r="D109" s="65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5"/>
      <c r="P109" s="65"/>
      <c r="Q109" s="65"/>
    </row>
    <row r="110" spans="1:17" ht="15.75">
      <c r="A110" s="65"/>
      <c r="B110" s="65"/>
      <c r="C110" s="65"/>
      <c r="D110" s="65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5"/>
      <c r="P110" s="65"/>
      <c r="Q110" s="65"/>
    </row>
    <row r="111" spans="1:17" ht="15.75">
      <c r="A111" s="65"/>
      <c r="B111" s="65"/>
      <c r="C111" s="65"/>
      <c r="D111" s="65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5"/>
      <c r="P111" s="65"/>
      <c r="Q111" s="65"/>
    </row>
    <row r="112" spans="1:17" ht="15.75">
      <c r="A112" s="65"/>
      <c r="B112" s="65"/>
      <c r="C112" s="65"/>
      <c r="D112" s="65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5"/>
      <c r="P112" s="65"/>
      <c r="Q112" s="65"/>
    </row>
    <row r="113" spans="1:17" ht="15.75">
      <c r="A113" s="65"/>
      <c r="B113" s="65"/>
      <c r="C113" s="65"/>
      <c r="D113" s="65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5"/>
      <c r="P113" s="65"/>
      <c r="Q113" s="65"/>
    </row>
    <row r="114" spans="1:17" ht="15.75">
      <c r="A114" s="65"/>
      <c r="B114" s="65"/>
      <c r="C114" s="65"/>
      <c r="D114" s="65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5"/>
      <c r="P114" s="65"/>
      <c r="Q114" s="65"/>
    </row>
    <row r="115" spans="1:17" ht="15.75">
      <c r="A115" s="65"/>
      <c r="B115" s="65"/>
      <c r="C115" s="65"/>
      <c r="D115" s="65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5"/>
      <c r="P115" s="65"/>
      <c r="Q115" s="65"/>
    </row>
    <row r="116" spans="1:17" ht="15.75">
      <c r="A116" s="65"/>
      <c r="B116" s="65"/>
      <c r="C116" s="65"/>
      <c r="D116" s="65"/>
      <c r="E116" s="65"/>
      <c r="F116" s="65"/>
      <c r="G116" s="65"/>
      <c r="H116" s="65"/>
      <c r="I116" s="65"/>
      <c r="J116" s="65"/>
      <c r="K116" s="65"/>
      <c r="L116" s="65"/>
      <c r="M116" s="65"/>
      <c r="N116" s="65"/>
      <c r="O116" s="65"/>
      <c r="P116" s="65"/>
      <c r="Q116" s="65"/>
    </row>
    <row r="117" spans="1:17" ht="15.75">
      <c r="A117" s="65"/>
      <c r="B117" s="65"/>
      <c r="C117" s="65"/>
      <c r="D117" s="65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5"/>
      <c r="P117" s="65"/>
      <c r="Q117" s="65"/>
    </row>
    <row r="118" spans="1:17" ht="15.75">
      <c r="A118" s="65"/>
      <c r="B118" s="65"/>
      <c r="C118" s="65"/>
      <c r="D118" s="65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5"/>
      <c r="P118" s="65"/>
      <c r="Q118" s="65"/>
    </row>
    <row r="119" spans="1:17" ht="15.75">
      <c r="A119" s="65"/>
      <c r="B119" s="65"/>
      <c r="C119" s="65"/>
      <c r="D119" s="65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5"/>
      <c r="P119" s="65"/>
      <c r="Q119" s="65"/>
    </row>
    <row r="120" spans="1:17" ht="15.75">
      <c r="A120" s="65"/>
      <c r="B120" s="65"/>
      <c r="C120" s="65"/>
      <c r="D120" s="65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5"/>
      <c r="P120" s="65"/>
      <c r="Q120" s="65"/>
    </row>
    <row r="121" spans="1:17" ht="15.75">
      <c r="A121" s="65"/>
      <c r="B121" s="65"/>
      <c r="C121" s="65"/>
      <c r="D121" s="65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5"/>
      <c r="P121" s="65"/>
      <c r="Q121" s="65"/>
    </row>
    <row r="122" spans="1:17" ht="15.75">
      <c r="A122" s="65"/>
      <c r="B122" s="65"/>
      <c r="C122" s="65"/>
      <c r="D122" s="65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5"/>
      <c r="P122" s="65"/>
      <c r="Q122" s="65"/>
    </row>
    <row r="123" spans="1:17" ht="15.75">
      <c r="A123" s="65"/>
      <c r="B123" s="65"/>
      <c r="C123" s="65"/>
      <c r="D123" s="65"/>
      <c r="E123" s="65"/>
      <c r="F123" s="65"/>
      <c r="G123" s="65"/>
      <c r="H123" s="65"/>
      <c r="I123" s="65"/>
      <c r="J123" s="65"/>
      <c r="K123" s="65"/>
      <c r="L123" s="65"/>
      <c r="M123" s="65"/>
      <c r="N123" s="65"/>
      <c r="O123" s="65"/>
      <c r="P123" s="65"/>
      <c r="Q123" s="65"/>
    </row>
    <row r="124" spans="1:17" ht="15.75">
      <c r="A124" s="65"/>
      <c r="B124" s="65"/>
      <c r="C124" s="65"/>
      <c r="D124" s="65"/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65"/>
      <c r="P124" s="65"/>
      <c r="Q124" s="65"/>
    </row>
    <row r="125" spans="1:17" ht="15.75">
      <c r="A125" s="65"/>
      <c r="B125" s="65"/>
      <c r="C125" s="65"/>
      <c r="D125" s="65"/>
      <c r="E125" s="65"/>
      <c r="F125" s="65"/>
      <c r="G125" s="65"/>
      <c r="H125" s="65"/>
      <c r="I125" s="65"/>
      <c r="J125" s="65"/>
      <c r="K125" s="65"/>
      <c r="L125" s="65"/>
      <c r="M125" s="65"/>
      <c r="N125" s="65"/>
      <c r="O125" s="65"/>
      <c r="P125" s="65"/>
      <c r="Q125" s="65"/>
    </row>
    <row r="126" spans="1:17" ht="15.75">
      <c r="A126" s="65"/>
      <c r="B126" s="65"/>
      <c r="C126" s="65"/>
      <c r="D126" s="65"/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5"/>
      <c r="P126" s="65"/>
      <c r="Q126" s="65"/>
    </row>
    <row r="127" spans="1:17" ht="15.75">
      <c r="A127" s="65"/>
      <c r="B127" s="65"/>
      <c r="C127" s="65"/>
      <c r="D127" s="65"/>
      <c r="E127" s="65"/>
      <c r="F127" s="65"/>
      <c r="G127" s="65"/>
      <c r="H127" s="65"/>
      <c r="I127" s="65"/>
      <c r="J127" s="65"/>
      <c r="K127" s="65"/>
      <c r="L127" s="65"/>
      <c r="M127" s="65"/>
      <c r="N127" s="65"/>
      <c r="O127" s="65"/>
      <c r="P127" s="65"/>
      <c r="Q127" s="65"/>
    </row>
    <row r="128" spans="1:17" ht="15.75">
      <c r="A128" s="65"/>
      <c r="B128" s="65"/>
      <c r="C128" s="65"/>
      <c r="D128" s="65"/>
      <c r="E128" s="65"/>
      <c r="F128" s="65"/>
      <c r="G128" s="65"/>
      <c r="H128" s="65"/>
      <c r="I128" s="65"/>
      <c r="J128" s="65"/>
      <c r="K128" s="65"/>
      <c r="L128" s="65"/>
      <c r="M128" s="65"/>
      <c r="N128" s="65"/>
      <c r="O128" s="65"/>
      <c r="P128" s="65"/>
      <c r="Q128" s="65"/>
    </row>
    <row r="129" spans="1:17" ht="15.75">
      <c r="A129" s="65"/>
      <c r="B129" s="65"/>
      <c r="C129" s="65"/>
      <c r="D129" s="65"/>
      <c r="E129" s="65"/>
      <c r="F129" s="65"/>
      <c r="G129" s="65"/>
      <c r="H129" s="65"/>
      <c r="I129" s="65"/>
      <c r="J129" s="65"/>
      <c r="K129" s="65"/>
      <c r="L129" s="65"/>
      <c r="M129" s="65"/>
      <c r="N129" s="65"/>
      <c r="O129" s="65"/>
      <c r="P129" s="65"/>
      <c r="Q129" s="65"/>
    </row>
    <row r="130" spans="1:17" ht="15.75">
      <c r="A130" s="65"/>
      <c r="B130" s="65"/>
      <c r="C130" s="65"/>
      <c r="D130" s="65"/>
      <c r="E130" s="65"/>
      <c r="F130" s="65"/>
      <c r="G130" s="65"/>
      <c r="H130" s="65"/>
      <c r="I130" s="65"/>
      <c r="J130" s="65"/>
      <c r="K130" s="65"/>
      <c r="L130" s="65"/>
      <c r="M130" s="65"/>
      <c r="N130" s="65"/>
      <c r="O130" s="65"/>
      <c r="P130" s="65"/>
      <c r="Q130" s="65"/>
    </row>
    <row r="131" spans="1:17" ht="15.75">
      <c r="A131" s="65"/>
      <c r="B131" s="65"/>
      <c r="C131" s="65"/>
      <c r="D131" s="65"/>
      <c r="E131" s="65"/>
      <c r="F131" s="65"/>
      <c r="G131" s="65"/>
      <c r="H131" s="65"/>
      <c r="I131" s="65"/>
      <c r="J131" s="65"/>
      <c r="K131" s="65"/>
      <c r="L131" s="65"/>
      <c r="M131" s="65"/>
      <c r="N131" s="65"/>
      <c r="O131" s="65"/>
      <c r="P131" s="65"/>
      <c r="Q131" s="65"/>
    </row>
    <row r="132" spans="1:17" ht="15.75">
      <c r="A132" s="65"/>
      <c r="B132" s="65"/>
      <c r="C132" s="65"/>
      <c r="D132" s="65"/>
      <c r="E132" s="65"/>
      <c r="F132" s="65"/>
      <c r="G132" s="65"/>
      <c r="H132" s="65"/>
      <c r="I132" s="65"/>
      <c r="J132" s="65"/>
      <c r="K132" s="65"/>
      <c r="L132" s="65"/>
      <c r="M132" s="65"/>
      <c r="N132" s="65"/>
      <c r="O132" s="65"/>
      <c r="P132" s="65"/>
      <c r="Q132" s="65"/>
    </row>
    <row r="133" spans="1:17" ht="15.75">
      <c r="A133" s="65"/>
      <c r="B133" s="65"/>
      <c r="C133" s="65"/>
      <c r="D133" s="65"/>
      <c r="E133" s="65"/>
      <c r="F133" s="65"/>
      <c r="G133" s="65"/>
      <c r="H133" s="65"/>
      <c r="I133" s="65"/>
      <c r="J133" s="65"/>
      <c r="K133" s="65"/>
      <c r="L133" s="65"/>
      <c r="M133" s="65"/>
      <c r="N133" s="65"/>
      <c r="O133" s="65"/>
      <c r="P133" s="65"/>
      <c r="Q133" s="65"/>
    </row>
    <row r="134" spans="1:17" ht="15.75">
      <c r="A134" s="65"/>
      <c r="B134" s="65"/>
      <c r="C134" s="65"/>
      <c r="D134" s="65"/>
      <c r="E134" s="65"/>
      <c r="F134" s="65"/>
      <c r="G134" s="65"/>
      <c r="H134" s="65"/>
      <c r="I134" s="65"/>
      <c r="J134" s="65"/>
      <c r="K134" s="65"/>
      <c r="L134" s="65"/>
      <c r="M134" s="65"/>
      <c r="N134" s="65"/>
      <c r="O134" s="65"/>
      <c r="P134" s="65"/>
      <c r="Q134" s="65"/>
    </row>
    <row r="135" spans="1:17" ht="15.75">
      <c r="A135" s="65"/>
      <c r="B135" s="65"/>
      <c r="C135" s="65"/>
      <c r="D135" s="65"/>
      <c r="E135" s="65"/>
      <c r="F135" s="65"/>
      <c r="G135" s="65"/>
      <c r="H135" s="65"/>
      <c r="I135" s="65"/>
      <c r="J135" s="65"/>
      <c r="K135" s="65"/>
      <c r="L135" s="65"/>
      <c r="M135" s="65"/>
      <c r="N135" s="65"/>
      <c r="O135" s="65"/>
      <c r="P135" s="65"/>
      <c r="Q135" s="65"/>
    </row>
    <row r="136" spans="1:17" ht="15.75">
      <c r="A136" s="65"/>
      <c r="B136" s="65"/>
      <c r="C136" s="65"/>
      <c r="D136" s="65"/>
      <c r="E136" s="65"/>
      <c r="F136" s="65"/>
      <c r="G136" s="65"/>
      <c r="H136" s="65"/>
      <c r="I136" s="65"/>
      <c r="J136" s="65"/>
      <c r="K136" s="65"/>
      <c r="L136" s="65"/>
      <c r="M136" s="65"/>
      <c r="N136" s="65"/>
      <c r="O136" s="65"/>
      <c r="P136" s="65"/>
      <c r="Q136" s="65"/>
    </row>
    <row r="137" spans="1:17" ht="15.75">
      <c r="A137" s="65"/>
      <c r="B137" s="65"/>
      <c r="C137" s="65"/>
      <c r="D137" s="65"/>
      <c r="E137" s="65"/>
      <c r="F137" s="65"/>
      <c r="G137" s="65"/>
      <c r="H137" s="65"/>
      <c r="I137" s="65"/>
      <c r="J137" s="65"/>
      <c r="K137" s="65"/>
      <c r="L137" s="65"/>
      <c r="M137" s="65"/>
      <c r="N137" s="65"/>
      <c r="O137" s="65"/>
      <c r="P137" s="65"/>
      <c r="Q137" s="65"/>
    </row>
    <row r="138" spans="1:17" ht="15.75">
      <c r="A138" s="65"/>
      <c r="B138" s="65"/>
      <c r="C138" s="65"/>
      <c r="D138" s="65"/>
      <c r="E138" s="65"/>
      <c r="F138" s="65"/>
      <c r="G138" s="65"/>
      <c r="H138" s="65"/>
      <c r="I138" s="65"/>
      <c r="J138" s="65"/>
      <c r="K138" s="65"/>
      <c r="L138" s="65"/>
      <c r="M138" s="65"/>
      <c r="N138" s="65"/>
      <c r="O138" s="65"/>
      <c r="P138" s="65"/>
      <c r="Q138" s="65"/>
    </row>
    <row r="139" spans="1:17" ht="15.75">
      <c r="A139" s="65"/>
      <c r="B139" s="65"/>
      <c r="C139" s="65"/>
      <c r="D139" s="65"/>
      <c r="E139" s="65"/>
      <c r="F139" s="65"/>
      <c r="G139" s="65"/>
      <c r="H139" s="65"/>
      <c r="I139" s="65"/>
      <c r="J139" s="65"/>
      <c r="K139" s="65"/>
      <c r="L139" s="65"/>
      <c r="M139" s="65"/>
      <c r="N139" s="65"/>
      <c r="O139" s="65"/>
      <c r="P139" s="65"/>
      <c r="Q139" s="65"/>
    </row>
    <row r="140" spans="1:17" ht="15.75">
      <c r="A140" s="65"/>
      <c r="B140" s="65"/>
      <c r="C140" s="65"/>
      <c r="D140" s="65"/>
      <c r="E140" s="65"/>
      <c r="F140" s="65"/>
      <c r="G140" s="65"/>
      <c r="H140" s="65"/>
      <c r="I140" s="65"/>
      <c r="J140" s="65"/>
      <c r="K140" s="65"/>
      <c r="L140" s="65"/>
      <c r="M140" s="65"/>
      <c r="N140" s="65"/>
      <c r="O140" s="65"/>
      <c r="P140" s="65"/>
      <c r="Q140" s="65"/>
    </row>
    <row r="141" spans="1:17" ht="15.75">
      <c r="A141" s="65"/>
      <c r="B141" s="65"/>
      <c r="C141" s="65"/>
      <c r="D141" s="65"/>
      <c r="E141" s="65"/>
      <c r="F141" s="65"/>
      <c r="G141" s="65"/>
      <c r="H141" s="65"/>
      <c r="I141" s="65"/>
      <c r="J141" s="65"/>
      <c r="K141" s="65"/>
      <c r="L141" s="65"/>
      <c r="M141" s="65"/>
      <c r="N141" s="65"/>
      <c r="O141" s="65"/>
      <c r="P141" s="65"/>
      <c r="Q141" s="65"/>
    </row>
    <row r="142" spans="1:17" ht="15.75">
      <c r="A142" s="65"/>
      <c r="B142" s="65"/>
      <c r="C142" s="65"/>
      <c r="D142" s="65"/>
      <c r="E142" s="65"/>
      <c r="F142" s="65"/>
      <c r="G142" s="65"/>
      <c r="H142" s="65"/>
      <c r="I142" s="65"/>
      <c r="J142" s="65"/>
      <c r="K142" s="65"/>
      <c r="L142" s="65"/>
      <c r="M142" s="65"/>
      <c r="N142" s="65"/>
      <c r="O142" s="65"/>
      <c r="P142" s="65"/>
      <c r="Q142" s="65"/>
    </row>
    <row r="143" spans="1:17" ht="15.75">
      <c r="A143" s="65"/>
      <c r="B143" s="65"/>
      <c r="C143" s="65"/>
      <c r="D143" s="65"/>
      <c r="E143" s="65"/>
      <c r="F143" s="65"/>
      <c r="G143" s="65"/>
      <c r="H143" s="65"/>
      <c r="I143" s="65"/>
      <c r="J143" s="65"/>
      <c r="K143" s="65"/>
      <c r="L143" s="65"/>
      <c r="M143" s="65"/>
      <c r="N143" s="65"/>
      <c r="O143" s="65"/>
      <c r="P143" s="65"/>
      <c r="Q143" s="65"/>
    </row>
    <row r="144" spans="1:17" ht="15.75">
      <c r="A144" s="65"/>
      <c r="B144" s="65"/>
      <c r="C144" s="65"/>
      <c r="D144" s="65"/>
      <c r="E144" s="65"/>
      <c r="F144" s="65"/>
      <c r="G144" s="65"/>
      <c r="H144" s="65"/>
      <c r="I144" s="65"/>
      <c r="J144" s="65"/>
      <c r="K144" s="65"/>
      <c r="L144" s="65"/>
      <c r="M144" s="65"/>
      <c r="N144" s="65"/>
      <c r="O144" s="65"/>
      <c r="P144" s="65"/>
      <c r="Q144" s="65"/>
    </row>
    <row r="145" ht="12.75" customHeight="1"/>
  </sheetData>
  <mergeCells count="43">
    <mergeCell ref="K18:M18"/>
    <mergeCell ref="F19:F20"/>
    <mergeCell ref="H19:H20"/>
    <mergeCell ref="A21:C21"/>
    <mergeCell ref="A31:B31"/>
    <mergeCell ref="G23:G24"/>
    <mergeCell ref="H23:H24"/>
    <mergeCell ref="A25:B25"/>
    <mergeCell ref="A26:A28"/>
    <mergeCell ref="A29:B29"/>
    <mergeCell ref="A30:B30"/>
    <mergeCell ref="A23:B23"/>
    <mergeCell ref="C23:C24"/>
    <mergeCell ref="D23:D24"/>
    <mergeCell ref="E23:E24"/>
    <mergeCell ref="F23:F24"/>
    <mergeCell ref="A22:H22"/>
    <mergeCell ref="A15:B15"/>
    <mergeCell ref="A16:B16"/>
    <mergeCell ref="A18:C20"/>
    <mergeCell ref="D18:D20"/>
    <mergeCell ref="E18:E20"/>
    <mergeCell ref="F18:H18"/>
    <mergeCell ref="A14:B14"/>
    <mergeCell ref="K3:M3"/>
    <mergeCell ref="F4:F5"/>
    <mergeCell ref="H4:H5"/>
    <mergeCell ref="A6:C6"/>
    <mergeCell ref="A7:H7"/>
    <mergeCell ref="A8:B8"/>
    <mergeCell ref="C8:C9"/>
    <mergeCell ref="D8:D9"/>
    <mergeCell ref="E8:E9"/>
    <mergeCell ref="F8:F9"/>
    <mergeCell ref="G8:G9"/>
    <mergeCell ref="H8:H9"/>
    <mergeCell ref="A10:B10"/>
    <mergeCell ref="A11:A13"/>
    <mergeCell ref="A1:H1"/>
    <mergeCell ref="A3:C5"/>
    <mergeCell ref="D3:D5"/>
    <mergeCell ref="E3:E5"/>
    <mergeCell ref="F3:H3"/>
  </mergeCells>
  <conditionalFormatting sqref="D15">
    <cfRule type="cellIs" dxfId="0" priority="12" operator="greaterThan">
      <formula>$D$14</formula>
    </cfRule>
  </conditionalFormatting>
  <dataValidations count="2">
    <dataValidation type="custom" allowBlank="1" showInputMessage="1" showErrorMessage="1" sqref="E11:E16 E26:E31">
      <formula1>MOD(E11*10,1)=0</formula1>
    </dataValidation>
    <dataValidation type="custom" allowBlank="1" showInputMessage="1" showErrorMessage="1" errorTitle="Znaki po przecinku" error="Wpisujemy zatrudnienie w pełnych etatach bez miejsc po przecinku." sqref="G14 D11:D16 H11:H16 F11:F16 G10 F26:F31 H26:H31 G25 G29 D26:D31">
      <formula1>MOD(D10*10,1)=0</formula1>
    </dataValidation>
  </dataValidations>
  <pageMargins left="0.19685039370078741" right="0.19685039370078741" top="0.19685039370078741" bottom="0.19685039370078741" header="0.31496062992125984" footer="0.31496062992125984"/>
  <pageSetup paperSize="9" scale="7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tabSelected="1" topLeftCell="A13" workbookViewId="0">
      <selection activeCell="G16" sqref="G16"/>
    </sheetView>
  </sheetViews>
  <sheetFormatPr defaultColWidth="0" defaultRowHeight="0" customHeight="1" zeroHeight="1"/>
  <cols>
    <col min="1" max="2" width="7.625" style="65" customWidth="1"/>
    <col min="3" max="3" width="47.875" style="65" customWidth="1"/>
    <col min="4" max="4" width="4.875" style="65" customWidth="1"/>
    <col min="5" max="5" width="9.375" style="65" customWidth="1"/>
    <col min="6" max="7" width="17.25" style="65" customWidth="1"/>
    <col min="8" max="8" width="7.625" style="66" customWidth="1"/>
    <col min="9" max="15" width="0" style="66" hidden="1" customWidth="1"/>
    <col min="16" max="16384" width="7.625" style="66" hidden="1"/>
  </cols>
  <sheetData>
    <row r="1" spans="1:14" s="63" customFormat="1" ht="32.1" customHeight="1">
      <c r="A1" s="173" t="s">
        <v>194</v>
      </c>
      <c r="B1" s="173"/>
      <c r="C1" s="173"/>
      <c r="D1" s="173"/>
      <c r="E1" s="173"/>
      <c r="F1" s="61"/>
      <c r="G1" s="61"/>
      <c r="H1" s="62"/>
      <c r="I1" s="62"/>
      <c r="J1" s="62"/>
      <c r="K1" s="62"/>
      <c r="L1" s="62"/>
      <c r="M1" s="62"/>
      <c r="N1" s="62"/>
    </row>
    <row r="2" spans="1:14" ht="8.25" customHeight="1">
      <c r="A2" s="13"/>
      <c r="B2" s="13"/>
      <c r="C2" s="13"/>
      <c r="D2" s="13"/>
      <c r="E2" s="13"/>
      <c r="F2" s="64"/>
      <c r="G2" s="64"/>
      <c r="H2" s="65"/>
      <c r="I2" s="65"/>
      <c r="J2" s="65"/>
      <c r="K2" s="65"/>
      <c r="L2" s="65"/>
      <c r="M2" s="65"/>
      <c r="N2" s="65"/>
    </row>
    <row r="3" spans="1:14" ht="36" customHeight="1">
      <c r="A3" s="149" t="s">
        <v>7</v>
      </c>
      <c r="B3" s="149"/>
      <c r="C3" s="149"/>
      <c r="D3" s="149"/>
      <c r="E3" s="9" t="s">
        <v>195</v>
      </c>
      <c r="F3" s="112" t="s">
        <v>262</v>
      </c>
      <c r="G3" s="112" t="s">
        <v>263</v>
      </c>
      <c r="H3" s="65"/>
      <c r="I3" s="65"/>
      <c r="J3" s="65"/>
      <c r="K3" s="65"/>
      <c r="L3" s="65"/>
      <c r="M3" s="65"/>
      <c r="N3" s="65"/>
    </row>
    <row r="4" spans="1:14" ht="14.25" customHeight="1">
      <c r="A4" s="174">
        <v>1</v>
      </c>
      <c r="B4" s="174"/>
      <c r="C4" s="174"/>
      <c r="D4" s="174"/>
      <c r="E4" s="67">
        <v>2</v>
      </c>
      <c r="F4" s="67">
        <v>3</v>
      </c>
      <c r="G4" s="67">
        <v>4</v>
      </c>
      <c r="H4" s="65"/>
      <c r="I4" s="65"/>
      <c r="J4" s="65"/>
      <c r="K4" s="65"/>
      <c r="L4" s="65"/>
      <c r="M4" s="65"/>
      <c r="N4" s="65"/>
    </row>
    <row r="5" spans="1:14" ht="38.25" customHeight="1">
      <c r="A5" s="171" t="s">
        <v>196</v>
      </c>
      <c r="B5" s="171"/>
      <c r="C5" s="171"/>
      <c r="D5" s="9" t="s">
        <v>11</v>
      </c>
      <c r="E5" s="9" t="s">
        <v>197</v>
      </c>
      <c r="F5" s="68">
        <f>F6+F8</f>
        <v>28538</v>
      </c>
      <c r="G5" s="68">
        <f>G6+G8</f>
        <v>26749</v>
      </c>
      <c r="H5" s="65"/>
      <c r="I5" s="65"/>
      <c r="J5" s="65"/>
      <c r="K5" s="65"/>
      <c r="L5" s="65"/>
      <c r="M5" s="65"/>
      <c r="N5" s="65"/>
    </row>
    <row r="6" spans="1:14" ht="38.25" customHeight="1">
      <c r="A6" s="171" t="s">
        <v>19</v>
      </c>
      <c r="B6" s="171" t="s">
        <v>198</v>
      </c>
      <c r="C6" s="171"/>
      <c r="D6" s="9" t="s">
        <v>14</v>
      </c>
      <c r="E6" s="9" t="s">
        <v>197</v>
      </c>
      <c r="F6" s="14">
        <v>23966</v>
      </c>
      <c r="G6" s="14">
        <v>22517</v>
      </c>
      <c r="H6" s="65"/>
      <c r="I6" s="65"/>
      <c r="J6" s="65"/>
      <c r="K6" s="65"/>
      <c r="L6" s="65"/>
      <c r="M6" s="65"/>
      <c r="N6" s="65"/>
    </row>
    <row r="7" spans="1:14" ht="38.25" customHeight="1">
      <c r="A7" s="171"/>
      <c r="B7" s="170" t="s">
        <v>199</v>
      </c>
      <c r="C7" s="170"/>
      <c r="D7" s="9" t="s">
        <v>17</v>
      </c>
      <c r="E7" s="9" t="s">
        <v>197</v>
      </c>
      <c r="F7" s="14">
        <v>8469</v>
      </c>
      <c r="G7" s="14">
        <v>8382</v>
      </c>
      <c r="H7" s="65"/>
      <c r="I7" s="65"/>
      <c r="J7" s="65"/>
      <c r="K7" s="65"/>
      <c r="L7" s="65"/>
      <c r="M7" s="65"/>
      <c r="N7" s="65"/>
    </row>
    <row r="8" spans="1:14" ht="38.25" customHeight="1">
      <c r="A8" s="171"/>
      <c r="B8" s="171" t="s">
        <v>200</v>
      </c>
      <c r="C8" s="171"/>
      <c r="D8" s="9" t="s">
        <v>21</v>
      </c>
      <c r="E8" s="9" t="s">
        <v>197</v>
      </c>
      <c r="F8" s="14">
        <v>4572</v>
      </c>
      <c r="G8" s="14">
        <v>4232</v>
      </c>
      <c r="H8" s="65"/>
      <c r="I8" s="65"/>
      <c r="J8" s="65"/>
      <c r="K8" s="65"/>
      <c r="L8" s="65"/>
      <c r="M8" s="65"/>
      <c r="N8" s="65"/>
    </row>
    <row r="9" spans="1:14" ht="38.25" customHeight="1">
      <c r="A9" s="171"/>
      <c r="B9" s="170" t="s">
        <v>199</v>
      </c>
      <c r="C9" s="170"/>
      <c r="D9" s="9" t="s">
        <v>24</v>
      </c>
      <c r="E9" s="9" t="s">
        <v>197</v>
      </c>
      <c r="F9" s="14">
        <v>2120</v>
      </c>
      <c r="G9" s="14">
        <v>1319</v>
      </c>
      <c r="H9" s="65"/>
      <c r="I9" s="65"/>
      <c r="J9" s="65"/>
      <c r="K9" s="65"/>
      <c r="L9" s="65"/>
      <c r="M9" s="65"/>
      <c r="N9" s="65"/>
    </row>
    <row r="10" spans="1:14" ht="38.25" customHeight="1">
      <c r="A10" s="171" t="s">
        <v>201</v>
      </c>
      <c r="B10" s="171"/>
      <c r="C10" s="171"/>
      <c r="D10" s="9" t="s">
        <v>27</v>
      </c>
      <c r="E10" s="9" t="s">
        <v>197</v>
      </c>
      <c r="F10" s="14">
        <v>7449</v>
      </c>
      <c r="G10" s="14">
        <v>6082</v>
      </c>
      <c r="H10" s="65"/>
      <c r="I10" s="65"/>
      <c r="J10" s="65"/>
      <c r="K10" s="65"/>
      <c r="L10" s="65"/>
      <c r="M10" s="65"/>
      <c r="N10" s="65"/>
    </row>
    <row r="11" spans="1:14" ht="38.25" customHeight="1">
      <c r="A11" s="171" t="s">
        <v>202</v>
      </c>
      <c r="B11" s="171"/>
      <c r="C11" s="171"/>
      <c r="D11" s="9" t="s">
        <v>30</v>
      </c>
      <c r="E11" s="9" t="s">
        <v>197</v>
      </c>
      <c r="F11" s="14">
        <v>265</v>
      </c>
      <c r="G11" s="14">
        <v>291</v>
      </c>
      <c r="H11" s="65"/>
      <c r="I11" s="65"/>
      <c r="J11" s="65"/>
      <c r="K11" s="65"/>
      <c r="L11" s="65"/>
      <c r="M11" s="65"/>
      <c r="N11" s="65"/>
    </row>
    <row r="12" spans="1:14" ht="38.25" customHeight="1">
      <c r="A12" s="171" t="s">
        <v>203</v>
      </c>
      <c r="B12" s="171"/>
      <c r="C12" s="171"/>
      <c r="D12" s="9" t="s">
        <v>32</v>
      </c>
      <c r="E12" s="9" t="s">
        <v>204</v>
      </c>
      <c r="F12" s="14">
        <v>3593</v>
      </c>
      <c r="G12" s="14">
        <v>3656</v>
      </c>
      <c r="H12" s="65"/>
      <c r="I12" s="65"/>
      <c r="J12" s="65"/>
      <c r="K12" s="65"/>
      <c r="L12" s="65"/>
      <c r="M12" s="65"/>
      <c r="N12" s="65"/>
    </row>
    <row r="13" spans="1:14" ht="38.25" customHeight="1">
      <c r="A13" s="171" t="s">
        <v>205</v>
      </c>
      <c r="B13" s="171"/>
      <c r="C13" s="171"/>
      <c r="D13" s="9" t="s">
        <v>35</v>
      </c>
      <c r="E13" s="9" t="s">
        <v>197</v>
      </c>
      <c r="F13" s="14">
        <v>942</v>
      </c>
      <c r="G13" s="14">
        <v>915</v>
      </c>
      <c r="H13" s="65"/>
      <c r="I13" s="65"/>
      <c r="J13" s="65"/>
      <c r="K13" s="65"/>
      <c r="L13" s="65"/>
      <c r="M13" s="65"/>
      <c r="N13" s="65"/>
    </row>
    <row r="14" spans="1:14" ht="38.25" customHeight="1">
      <c r="A14" s="170" t="s">
        <v>206</v>
      </c>
      <c r="B14" s="170"/>
      <c r="C14" s="170"/>
      <c r="D14" s="9">
        <v>10</v>
      </c>
      <c r="E14" s="9" t="s">
        <v>197</v>
      </c>
      <c r="F14" s="14">
        <v>860</v>
      </c>
      <c r="G14" s="14">
        <v>837</v>
      </c>
      <c r="H14" s="65"/>
      <c r="I14" s="65"/>
      <c r="J14" s="65"/>
      <c r="K14" s="65"/>
      <c r="L14" s="65"/>
      <c r="M14" s="65"/>
      <c r="N14" s="65"/>
    </row>
    <row r="15" spans="1:14" ht="38.25" customHeight="1">
      <c r="A15" s="171" t="s">
        <v>207</v>
      </c>
      <c r="B15" s="171"/>
      <c r="C15" s="171"/>
      <c r="D15" s="9">
        <v>11</v>
      </c>
      <c r="E15" s="9" t="s">
        <v>197</v>
      </c>
      <c r="F15" s="14">
        <v>440</v>
      </c>
      <c r="G15" s="14">
        <v>366</v>
      </c>
      <c r="H15" s="65"/>
      <c r="I15" s="65"/>
      <c r="J15" s="65"/>
      <c r="K15" s="65"/>
      <c r="L15" s="65"/>
      <c r="M15" s="65"/>
      <c r="N15" s="65"/>
    </row>
    <row r="16" spans="1:14" ht="38.25" customHeight="1">
      <c r="A16" s="146" t="s">
        <v>208</v>
      </c>
      <c r="B16" s="146"/>
      <c r="C16" s="146"/>
      <c r="D16" s="9">
        <v>12</v>
      </c>
      <c r="E16" s="9" t="s">
        <v>209</v>
      </c>
      <c r="F16" s="15">
        <v>8349.7000000000007</v>
      </c>
      <c r="G16" s="15">
        <v>8521.3000000000011</v>
      </c>
      <c r="H16" s="69"/>
      <c r="I16" s="65"/>
      <c r="J16" s="65"/>
      <c r="K16" s="65"/>
      <c r="L16" s="65"/>
      <c r="M16" s="65"/>
      <c r="N16" s="65"/>
    </row>
    <row r="17" spans="1:14" ht="38.25" customHeight="1">
      <c r="A17" s="171" t="s">
        <v>210</v>
      </c>
      <c r="B17" s="171"/>
      <c r="C17" s="171"/>
      <c r="D17" s="9">
        <v>13</v>
      </c>
      <c r="E17" s="9" t="s">
        <v>209</v>
      </c>
      <c r="F17" s="15">
        <v>2765.3</v>
      </c>
      <c r="G17" s="15">
        <v>3379.6</v>
      </c>
      <c r="H17" s="65"/>
      <c r="I17" s="65"/>
      <c r="J17" s="65"/>
      <c r="K17" s="65"/>
      <c r="L17" s="65"/>
      <c r="M17" s="65"/>
      <c r="N17" s="65"/>
    </row>
    <row r="18" spans="1:14" ht="38.25" customHeight="1">
      <c r="A18" s="171" t="s">
        <v>211</v>
      </c>
      <c r="B18" s="171"/>
      <c r="C18" s="171"/>
      <c r="D18" s="9">
        <v>14</v>
      </c>
      <c r="E18" s="9" t="s">
        <v>209</v>
      </c>
      <c r="F18" s="15">
        <v>94169.1</v>
      </c>
      <c r="G18" s="15">
        <v>95429.4</v>
      </c>
      <c r="H18" s="65"/>
      <c r="I18" s="65"/>
      <c r="J18" s="65"/>
      <c r="K18" s="65"/>
      <c r="L18" s="65"/>
      <c r="M18" s="65"/>
      <c r="N18" s="65"/>
    </row>
    <row r="19" spans="1:14" ht="38.25" customHeight="1">
      <c r="A19" s="170" t="s">
        <v>212</v>
      </c>
      <c r="B19" s="170"/>
      <c r="C19" s="170"/>
      <c r="D19" s="9">
        <v>15</v>
      </c>
      <c r="E19" s="9" t="s">
        <v>209</v>
      </c>
      <c r="F19" s="15">
        <v>9441.6</v>
      </c>
      <c r="G19" s="15">
        <v>19684.5</v>
      </c>
      <c r="H19" s="65"/>
      <c r="I19" s="65"/>
      <c r="J19" s="65"/>
      <c r="K19" s="65"/>
      <c r="L19" s="65"/>
      <c r="M19" s="65"/>
      <c r="N19" s="65"/>
    </row>
    <row r="20" spans="1:14" ht="38.25" customHeight="1">
      <c r="A20" s="171" t="s">
        <v>213</v>
      </c>
      <c r="B20" s="171"/>
      <c r="C20" s="171"/>
      <c r="D20" s="9">
        <v>16</v>
      </c>
      <c r="E20" s="9" t="s">
        <v>209</v>
      </c>
      <c r="F20" s="15">
        <v>1305.5999999999999</v>
      </c>
      <c r="G20" s="15">
        <v>1387.1</v>
      </c>
      <c r="H20" s="65"/>
      <c r="I20" s="65"/>
      <c r="J20" s="65"/>
      <c r="K20" s="65"/>
      <c r="L20" s="65"/>
      <c r="M20" s="65"/>
      <c r="N20" s="65"/>
    </row>
    <row r="21" spans="1:14" ht="38.25" customHeight="1">
      <c r="A21" s="170" t="s">
        <v>214</v>
      </c>
      <c r="B21" s="170"/>
      <c r="C21" s="170"/>
      <c r="D21" s="9">
        <v>17</v>
      </c>
      <c r="E21" s="9" t="s">
        <v>209</v>
      </c>
      <c r="F21" s="15">
        <v>1305.5999999999999</v>
      </c>
      <c r="G21" s="15">
        <v>1387.1</v>
      </c>
      <c r="H21" s="65"/>
      <c r="I21" s="65"/>
      <c r="J21" s="65"/>
      <c r="K21" s="65"/>
      <c r="L21" s="65"/>
      <c r="M21" s="65"/>
      <c r="N21" s="65"/>
    </row>
    <row r="22" spans="1:14" ht="15.75">
      <c r="H22" s="65"/>
      <c r="I22" s="65"/>
      <c r="J22" s="65"/>
      <c r="K22" s="65"/>
      <c r="L22" s="65"/>
      <c r="M22" s="65"/>
      <c r="N22" s="65"/>
    </row>
    <row r="23" spans="1:14" ht="15.75" hidden="1">
      <c r="H23" s="65"/>
      <c r="I23" s="65"/>
      <c r="J23" s="65"/>
      <c r="K23" s="65"/>
      <c r="L23" s="65"/>
      <c r="M23" s="65"/>
      <c r="N23" s="65"/>
    </row>
    <row r="24" spans="1:14" ht="15.75" hidden="1">
      <c r="H24" s="65"/>
      <c r="I24" s="65"/>
      <c r="J24" s="65"/>
      <c r="K24" s="65"/>
      <c r="L24" s="65"/>
      <c r="M24" s="65"/>
      <c r="N24" s="65"/>
    </row>
    <row r="25" spans="1:14" ht="15.75" hidden="1">
      <c r="H25" s="65"/>
      <c r="I25" s="65"/>
      <c r="J25" s="65"/>
      <c r="K25" s="65"/>
      <c r="L25" s="65"/>
      <c r="M25" s="65"/>
      <c r="N25" s="65"/>
    </row>
    <row r="26" spans="1:14" ht="15.75" hidden="1">
      <c r="H26" s="65"/>
      <c r="I26" s="65"/>
      <c r="J26" s="65"/>
      <c r="K26" s="65"/>
      <c r="L26" s="65"/>
      <c r="M26" s="65"/>
      <c r="N26" s="65"/>
    </row>
    <row r="27" spans="1:14" ht="15.75" hidden="1">
      <c r="H27" s="65"/>
      <c r="I27" s="65"/>
      <c r="J27" s="65"/>
      <c r="K27" s="65"/>
      <c r="L27" s="65"/>
      <c r="M27" s="65"/>
      <c r="N27" s="65"/>
    </row>
    <row r="28" spans="1:14" ht="15.75" hidden="1">
      <c r="H28" s="65"/>
      <c r="I28" s="65"/>
      <c r="J28" s="65"/>
      <c r="K28" s="65"/>
      <c r="L28" s="65"/>
      <c r="M28" s="65"/>
      <c r="N28" s="65"/>
    </row>
    <row r="29" spans="1:14" ht="15.75" hidden="1">
      <c r="H29" s="65"/>
      <c r="I29" s="65"/>
      <c r="J29" s="65"/>
      <c r="K29" s="65"/>
      <c r="L29" s="65"/>
      <c r="M29" s="65"/>
      <c r="N29" s="65"/>
    </row>
    <row r="30" spans="1:14" ht="15.75" hidden="1">
      <c r="H30" s="65"/>
      <c r="I30" s="65"/>
      <c r="J30" s="65"/>
      <c r="K30" s="65"/>
      <c r="L30" s="65"/>
    </row>
    <row r="31" spans="1:14" ht="15.75" hidden="1">
      <c r="H31" s="65"/>
      <c r="I31" s="65"/>
      <c r="J31" s="65"/>
      <c r="K31" s="65"/>
      <c r="L31" s="65"/>
    </row>
    <row r="32" spans="1:14" ht="15.75" hidden="1">
      <c r="H32" s="65"/>
      <c r="I32" s="65"/>
      <c r="J32" s="65"/>
      <c r="K32" s="65"/>
      <c r="L32" s="65"/>
    </row>
    <row r="33" ht="15.75" hidden="1"/>
    <row r="34" ht="15.75" hidden="1"/>
  </sheetData>
  <mergeCells count="21">
    <mergeCell ref="A21:C21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1:E1"/>
    <mergeCell ref="A3:D3"/>
    <mergeCell ref="A4:D4"/>
    <mergeCell ref="A5:C5"/>
    <mergeCell ref="A6:A9"/>
    <mergeCell ref="B6:C6"/>
    <mergeCell ref="B7:C7"/>
    <mergeCell ref="B8:C8"/>
    <mergeCell ref="B9:C9"/>
  </mergeCells>
  <dataValidations count="1">
    <dataValidation type="custom" allowBlank="1" showInputMessage="1" showErrorMessage="1" errorTitle="Znaki po przecinku" error="Wpisujemy bez miejsc po przecinku." sqref="F6:G21">
      <formula1>MOD(F6,1)=0</formula1>
    </dataValidation>
  </dataValidations>
  <pageMargins left="0.19685039370078741" right="0.19685039370078741" top="0.19685039370078741" bottom="0.19685039370078741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5</vt:i4>
      </vt:variant>
    </vt:vector>
  </HeadingPairs>
  <TitlesOfParts>
    <vt:vector size="10" baseType="lpstr">
      <vt:lpstr>dział I</vt:lpstr>
      <vt:lpstr>dział II</vt:lpstr>
      <vt:lpstr>dział III</vt:lpstr>
      <vt:lpstr>dział IV</vt:lpstr>
      <vt:lpstr>dział V</vt:lpstr>
      <vt:lpstr>'dział I'!Obszar_wydruku</vt:lpstr>
      <vt:lpstr>'dział II'!Obszar_wydruku</vt:lpstr>
      <vt:lpstr>'dział III'!Obszar_wydruku</vt:lpstr>
      <vt:lpstr>'dział IV'!Obszar_wydruku</vt:lpstr>
      <vt:lpstr>'dział V'!Obszar_wydruku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rwilski</dc:creator>
  <cp:lastModifiedBy>Agnieszka Janik</cp:lastModifiedBy>
  <cp:lastPrinted>2014-12-17T07:48:05Z</cp:lastPrinted>
  <dcterms:created xsi:type="dcterms:W3CDTF">2013-12-04T06:37:43Z</dcterms:created>
  <dcterms:modified xsi:type="dcterms:W3CDTF">2014-12-17T07:48:20Z</dcterms:modified>
</cp:coreProperties>
</file>