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PODSUMOWANIE" sheetId="1" r:id="rId1"/>
    <sheet name="WPŁYWY" sheetId="2" r:id="rId2"/>
    <sheet name="WYDATKI" sheetId="3" r:id="rId3"/>
    <sheet name="STATYSTYKI" sheetId="4" r:id="rId4"/>
  </sheets>
  <definedNames>
    <definedName name="_xlnm.Print_Area" localSheetId="0">'PODSUMOWANIE'!$A$1:$U$68</definedName>
    <definedName name="_xlnm.Print_Area" localSheetId="1">'WPŁYWY'!$A$1:$Q$196</definedName>
    <definedName name="_xlnm.Print_Area" localSheetId="2">'WYDATKI'!$A$1:$T$340</definedName>
    <definedName name="_xlnm.Print_Titles" localSheetId="1">'WPŁYWY'!$3:$6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rozpoczęcia zajęć</t>
        </r>
      </text>
    </comment>
  </commentList>
</comments>
</file>

<file path=xl/sharedStrings.xml><?xml version="1.0" encoding="utf-8"?>
<sst xmlns="http://schemas.openxmlformats.org/spreadsheetml/2006/main" count="617" uniqueCount="165">
  <si>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</si>
  <si>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</si>
  <si>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</si>
  <si>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</si>
  <si>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</si>
  <si>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</si>
  <si>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</si>
  <si>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</si>
  <si>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</si>
  <si>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</si>
  <si>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</si>
  <si>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</si>
  <si>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PLANOWANE KOSZTY BEZPOŚREDNIE</t>
  </si>
  <si>
    <t>…………………………………………………………….</t>
  </si>
  <si>
    <t>podpis osoby przygotowującej dokument</t>
  </si>
  <si>
    <t>podpis prodziekana ds. studiów niestacjonarnych</t>
  </si>
  <si>
    <t>podpis dziekana</t>
  </si>
  <si>
    <t>A. Koszty pracy</t>
  </si>
  <si>
    <t>I. Wynagrodzenia za godziny dydaktyczne wraz z narzutami</t>
  </si>
  <si>
    <t>1.a. wynagrodzenia nauczycieli akademickich UMK z tytułu godzin ponadwymiarowych</t>
  </si>
  <si>
    <t>1.b. wynagrodzenia nauczycieli akademickich UMK z tytułu godzin realizowanych w ramach pensum</t>
  </si>
  <si>
    <t>II. Wynagrodzenia za pozostałe czynności dydaktyczne wraz z narzutami</t>
  </si>
  <si>
    <t>2.a. wynagrodzenia nauczycieli akademickich UMK z tytułu pozostałych czynności dydaktycznych</t>
  </si>
  <si>
    <t>IV. Dodatek funkcyjny kierownika studiów oraz dopłaty do innych dodatków funkcyjnych</t>
  </si>
  <si>
    <t>4.a. dodatek funkcyjny kierownika studiów</t>
  </si>
  <si>
    <t>4.b. dopłaty do innych dodatków funkcyjnych</t>
  </si>
  <si>
    <t>B. Pozostałe wydatki</t>
  </si>
  <si>
    <t>C. Rezerwa na niemożliwe do przewidzenia zmniejszenie przychodów</t>
  </si>
  <si>
    <t>R A Z E M</t>
  </si>
  <si>
    <t>Planowane koszty bezpośrednie razem</t>
  </si>
  <si>
    <t>Wydział Chemii</t>
  </si>
  <si>
    <t>Wydział Filologiczny</t>
  </si>
  <si>
    <t>Wydział Fizyki, Astronomii i Informatyki Stosowanej</t>
  </si>
  <si>
    <t>Wydział Humanistyczny</t>
  </si>
  <si>
    <t>Wydział Matematyki i Informatyki</t>
  </si>
  <si>
    <t>Wydział Nauk Ekonomicznych i Zarządzania</t>
  </si>
  <si>
    <t>Wydział Nauk Historycznych</t>
  </si>
  <si>
    <t>Wydział Nauk Pedagogicznych</t>
  </si>
  <si>
    <t>Wydział Politologii i Studiów Międzynarodowych</t>
  </si>
  <si>
    <t>Wydział Prawa i Administracji</t>
  </si>
  <si>
    <t>Wydział Sztuk Pięknych</t>
  </si>
  <si>
    <t>Wydział Teologiczny</t>
  </si>
  <si>
    <t>Studium Praktycznej Nauki Języków Obcych</t>
  </si>
  <si>
    <t>Inna Jednostka</t>
  </si>
  <si>
    <t>studia niestacjonarne</t>
  </si>
  <si>
    <t>Wydział Farmaceutyczny (Collegium Medicum)</t>
  </si>
  <si>
    <t>Wydział Lekarski (Collegium Medicum)</t>
  </si>
  <si>
    <t>Wydział Nauk o Zdrowiu (Collegium Medicum)</t>
  </si>
  <si>
    <t>Ośrodek Alliance Française</t>
  </si>
  <si>
    <t>ZAŁĄCZNIK NR 1 - PLAN WPŁYWÓW - PRZYCHODÓW</t>
  </si>
  <si>
    <t>liczba studentów / słuchaczy / uczestników</t>
  </si>
  <si>
    <t>wysokość opłaty</t>
  </si>
  <si>
    <t>wpływy - przychody</t>
  </si>
  <si>
    <t>wpływy - przychody ogółem</t>
  </si>
  <si>
    <t>kierunek / nazwa:</t>
  </si>
  <si>
    <t>semestr zimowy</t>
  </si>
  <si>
    <t>semestr letni</t>
  </si>
  <si>
    <t>I rok - studia I stopnia</t>
  </si>
  <si>
    <t>płatności miesięczne</t>
  </si>
  <si>
    <t>płatności semestralne</t>
  </si>
  <si>
    <t>płatność roczna - semestr zimowy</t>
  </si>
  <si>
    <t>płatność roczna - semestr letni</t>
  </si>
  <si>
    <t>II rok - studia I stopnia</t>
  </si>
  <si>
    <t>III rok - studia I stopnia</t>
  </si>
  <si>
    <t>I rok - studia II stopnia</t>
  </si>
  <si>
    <t>II rok - studia II stopnia</t>
  </si>
  <si>
    <t>III rok - studia II stopnia</t>
  </si>
  <si>
    <t>Inne</t>
  </si>
  <si>
    <t>R A Z E M   O G Ó Ł E M</t>
  </si>
  <si>
    <t>ZAŁĄCZNIK NR 2 - PLANOWANE KOSZTY BEZPOŚREDNIE</t>
  </si>
  <si>
    <t>A. KOSZTY PRACY</t>
  </si>
  <si>
    <t>Stanowisko służbowe</t>
  </si>
  <si>
    <t>Tytuł zawodowy</t>
  </si>
  <si>
    <t>liczba godzin</t>
  </si>
  <si>
    <t>stawka</t>
  </si>
  <si>
    <t>wynagrodzenie</t>
  </si>
  <si>
    <t>"13"</t>
  </si>
  <si>
    <t>UFŚS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</si>
  <si>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</si>
  <si>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</si>
  <si>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</si>
  <si>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</si>
  <si>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</si>
  <si>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</si>
  <si>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</si>
  <si>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</si>
  <si>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fundusz świadczeń socjalnych - UFŚS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</si>
  <si>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</si>
  <si>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</si>
  <si>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</si>
  <si>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</si>
  <si>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</si>
  <si>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</si>
  <si>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</si>
  <si>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</si>
  <si>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finansowanie etatów pracowników administracji</t>
  </si>
  <si>
    <t>dodatek funkcyjny</t>
  </si>
  <si>
    <t>liczba miesięcy</t>
  </si>
  <si>
    <t>B. POZOSTAŁE WYDATKI</t>
  </si>
  <si>
    <t>Tytułem</t>
  </si>
  <si>
    <t>Kwota przeznaczona</t>
  </si>
  <si>
    <t>REZERWA</t>
  </si>
  <si>
    <t>C. REZERWA NA NIEMOŻLIWE DO PRZEWIDZENIA ZMNIEJSZENIE PRZYCHODÓW</t>
  </si>
  <si>
    <t>3.c. finansowanie etatów pracowników administracji</t>
  </si>
  <si>
    <t>etaty pracowników administracji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</si>
  <si>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</si>
  <si>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</si>
  <si>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</si>
  <si>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3.d. wynagrodzenia osób niebędących nauczycielami akademickimi UMK (umowy cywilno - prawne)</t>
  </si>
  <si>
    <t>3.d. wynagrodzenia osób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</si>
  <si>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</si>
  <si>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</si>
  <si>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</si>
  <si>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</si>
  <si>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</si>
  <si>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</si>
  <si>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</si>
  <si>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</si>
  <si>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</si>
  <si>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</si>
  <si>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</si>
  <si>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</si>
  <si>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</si>
  <si>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</si>
  <si>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</si>
  <si>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</si>
  <si>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</si>
  <si>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ponadwymiarowe</t>
  </si>
  <si>
    <t>pensum</t>
  </si>
  <si>
    <t>umowy cywilno - prawnych - spoza UMK</t>
  </si>
  <si>
    <t>umowy cywilno - prawnych - z UMK</t>
  </si>
  <si>
    <t>ilość</t>
  </si>
  <si>
    <t>liczba rat płatności</t>
  </si>
  <si>
    <t>* dla osób niepracujących lub osiągających wynagrodzenie niższe od najniższej krajowej</t>
  </si>
  <si>
    <t>Wydział Biologii i Ochrony Środowiska</t>
  </si>
  <si>
    <t>Wydział Nauk o Ziemi</t>
  </si>
  <si>
    <t>PRELIMINARZ STUDIÓW NIESTACJONARNYCH</t>
  </si>
  <si>
    <t>liczba osób</t>
  </si>
  <si>
    <t>liczba</t>
  </si>
  <si>
    <t>Załącznik nr 1 do zarządzenia nr 1 Rektora UMK z dnia 14 stycznia 2011 r. (z późn. zm.)</t>
  </si>
  <si>
    <t>narzut na koszty pośrednie</t>
  </si>
  <si>
    <t>podpis kierownika studiów niestacjonarnych</t>
  </si>
  <si>
    <t>1.c. wynagrodzenia w formie umów cywilno - prawnych dla pracowników niebędących nauczycielami akademickimi z tytułu godzin dydaktycznych</t>
  </si>
  <si>
    <t>1.d. wynagrodzenia w formie umów cywilno - prawnych dla osób niebędących pracownikami UMK z tytułu godzin dydaktycznych</t>
  </si>
  <si>
    <t>2.b. wynagrodzenia w formie umów cywilno - prawnych dla osób niebędących pracownikami UMK z tytułu pozostałych czynności dydaktycznych</t>
  </si>
  <si>
    <t>3.e. wynagrodzenia w formie umów cywilno - prawnych dla osób niebędących pracownikami UMK</t>
  </si>
  <si>
    <t>dr inż. / ks. dr</t>
  </si>
  <si>
    <t>mgr inż. / ks. mgr</t>
  </si>
  <si>
    <t>promotorstwo - mgr</t>
  </si>
  <si>
    <t>promotorstwo - lic.</t>
  </si>
  <si>
    <t>recenzje - mgr</t>
  </si>
  <si>
    <t>recenzje - lic.</t>
  </si>
  <si>
    <t>egzaminy - lic.</t>
  </si>
  <si>
    <t>rozmowy kwalifikacyjne - mgr</t>
  </si>
  <si>
    <t>rozmowy kwalifikacyjne - lic.</t>
  </si>
  <si>
    <t>przewodniczenie komisji - mgr</t>
  </si>
  <si>
    <t>przewodniczenie komisji - lic.</t>
  </si>
  <si>
    <t>opieka - mgr</t>
  </si>
  <si>
    <t>opieka - lic.</t>
  </si>
  <si>
    <t>1.c. wynagrodzenia w formie umów cywilno - prawnych pracowników UMK z tytułu godzin dydaktycznych</t>
  </si>
  <si>
    <t>1.d. wynagrodzenia w formie umów cywilno - prawnych osób niebędących pracownikami UMK z tytułu godzin dydaktycznych</t>
  </si>
  <si>
    <t>2.b. wynagrodzenia osób niebędących pracownikami UMK z tytułu pozostałych czynności dydaktycznych</t>
  </si>
  <si>
    <t>3.e. wynagrodzenia osób niebędących pracownikami UMK</t>
  </si>
  <si>
    <t>egzaminy - mgr</t>
  </si>
  <si>
    <t>Wpływy - Przychody ogółem, z tego: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</si>
</sst>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0"/>
      <name val="Tahoma"/>
      <family val="2"/>
    </font>
    <font>
      <b/>
      <sz val="12"/>
      <color theme="1"/>
      <name val="Tahoma"/>
      <family val="2"/>
    </font>
    <font>
      <b/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 applyProtection="1">
      <alignment vertical="center" wrapText="1"/>
      <protection hidden="1"/>
    </xf>
    <xf numFmtId="4" fontId="49" fillId="0" borderId="10" xfId="0" applyNumberFormat="1" applyFont="1" applyBorder="1" applyAlignment="1" applyProtection="1">
      <alignment vertical="center" wrapText="1"/>
      <protection hidden="1"/>
    </xf>
    <xf numFmtId="10" fontId="50" fillId="0" borderId="10" xfId="52" applyNumberFormat="1" applyFont="1" applyBorder="1" applyAlignment="1" applyProtection="1">
      <alignment horizontal="right" vertical="center" wrapText="1"/>
      <protection hidden="1"/>
    </xf>
    <xf numFmtId="10" fontId="49" fillId="0" borderId="10" xfId="52" applyNumberFormat="1" applyFont="1" applyBorder="1" applyAlignment="1" applyProtection="1">
      <alignment horizontal="right" vertical="center" wrapText="1"/>
      <protection hidden="1"/>
    </xf>
    <xf numFmtId="2" fontId="46" fillId="0" borderId="0" xfId="0" applyNumberFormat="1" applyFont="1" applyAlignment="1">
      <alignment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 wrapText="1"/>
    </xf>
    <xf numFmtId="2" fontId="47" fillId="0" borderId="10" xfId="0" applyNumberFormat="1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2" fontId="47" fillId="0" borderId="0" xfId="0" applyNumberFormat="1" applyFont="1" applyAlignment="1">
      <alignment vertical="center" wrapText="1"/>
    </xf>
    <xf numFmtId="2" fontId="46" fillId="0" borderId="10" xfId="0" applyNumberFormat="1" applyFont="1" applyBorder="1" applyAlignment="1">
      <alignment horizontal="left" vertical="center" wrapText="1" indent="1"/>
    </xf>
    <xf numFmtId="1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Border="1" applyAlignment="1">
      <alignment horizontal="center" vertical="center" wrapText="1"/>
    </xf>
    <xf numFmtId="4" fontId="46" fillId="2" borderId="10" xfId="0" applyNumberFormat="1" applyFont="1" applyFill="1" applyBorder="1" applyAlignment="1" applyProtection="1">
      <alignment vertical="center" wrapText="1"/>
      <protection locked="0"/>
    </xf>
    <xf numFmtId="1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 wrapText="1"/>
    </xf>
    <xf numFmtId="2" fontId="46" fillId="2" borderId="10" xfId="0" applyNumberFormat="1" applyFont="1" applyFill="1" applyBorder="1" applyAlignment="1">
      <alignment horizontal="left" vertical="center" wrapText="1" indent="1"/>
    </xf>
    <xf numFmtId="2" fontId="46" fillId="0" borderId="0" xfId="0" applyNumberFormat="1" applyFont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10" fontId="46" fillId="0" borderId="0" xfId="52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0" xfId="0" applyFont="1" applyFill="1" applyBorder="1" applyAlignment="1" applyProtection="1">
      <alignment vertical="center" wrapText="1"/>
      <protection locked="0"/>
    </xf>
    <xf numFmtId="4" fontId="46" fillId="0" borderId="10" xfId="0" applyNumberFormat="1" applyFont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hidden="1"/>
    </xf>
    <xf numFmtId="10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3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0" xfId="0" applyNumberFormat="1" applyFont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10" fontId="47" fillId="0" borderId="0" xfId="0" applyNumberFormat="1" applyFont="1" applyBorder="1" applyAlignment="1" applyProtection="1">
      <alignment vertical="center" wrapText="1"/>
      <protection hidden="1"/>
    </xf>
    <xf numFmtId="4" fontId="46" fillId="0" borderId="0" xfId="0" applyNumberFormat="1" applyFont="1" applyBorder="1" applyAlignment="1" applyProtection="1">
      <alignment vertical="center" wrapText="1"/>
      <protection hidden="1"/>
    </xf>
    <xf numFmtId="4" fontId="47" fillId="0" borderId="0" xfId="0" applyNumberFormat="1" applyFont="1" applyBorder="1" applyAlignment="1" applyProtection="1">
      <alignment vertical="center" wrapText="1"/>
      <protection hidden="1"/>
    </xf>
    <xf numFmtId="4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vertical="center" wrapText="1"/>
      <protection locked="0"/>
    </xf>
    <xf numFmtId="4" fontId="46" fillId="2" borderId="10" xfId="0" applyNumberFormat="1" applyFont="1" applyFill="1" applyBorder="1" applyAlignment="1" applyProtection="1">
      <alignment vertical="center" wrapText="1"/>
      <protection hidden="1" locked="0"/>
    </xf>
    <xf numFmtId="2" fontId="46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50" fillId="0" borderId="10" xfId="0" applyNumberFormat="1" applyFont="1" applyBorder="1" applyAlignment="1" applyProtection="1">
      <alignment horizontal="right" vertical="center" wrapText="1"/>
      <protection hidden="1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9" xfId="0" applyFont="1" applyBorder="1" applyAlignment="1" applyProtection="1">
      <alignment horizontal="left" vertical="center" wrapText="1"/>
      <protection hidden="1"/>
    </xf>
    <xf numFmtId="0" fontId="47" fillId="0" borderId="20" xfId="0" applyFont="1" applyBorder="1" applyAlignment="1" applyProtection="1">
      <alignment horizontal="left" vertical="center" wrapText="1"/>
      <protection hidden="1"/>
    </xf>
    <xf numFmtId="0" fontId="47" fillId="0" borderId="21" xfId="0" applyFont="1" applyBorder="1" applyAlignment="1" applyProtection="1">
      <alignment horizontal="left" vertical="center" wrapText="1"/>
      <protection hidden="1"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left" vertical="center" wrapText="1"/>
      <protection hidden="1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</xdr:row>
      <xdr:rowOff>57150</xdr:rowOff>
    </xdr:from>
    <xdr:to>
      <xdr:col>20</xdr:col>
      <xdr:colOff>28575</xdr:colOff>
      <xdr:row>20</xdr:row>
      <xdr:rowOff>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62025"/>
          <a:ext cx="2514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3"/>
  <sheetViews>
    <sheetView tabSelected="1" view="pageBreakPreview" zoomScaleSheetLayoutView="100" workbookViewId="0" topLeftCell="A1">
      <selection activeCell="R24" sqref="R24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84" t="s">
        <v>136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ht="5.25" customHeight="1"/>
    <row r="4" spans="2:20" ht="12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ht="5.25" customHeight="1"/>
    <row r="6" spans="2:20" ht="12" customHeight="1">
      <c r="B6" s="86" t="s">
        <v>139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ht="5.25" customHeight="1"/>
    <row r="8" spans="2:16" ht="19.5" customHeight="1">
      <c r="B8" s="83" t="s">
        <v>0</v>
      </c>
      <c r="C8" s="83"/>
      <c r="D8" s="83"/>
      <c r="E8" s="83"/>
      <c r="F8" s="83"/>
      <c r="H8" s="87"/>
      <c r="I8" s="87"/>
      <c r="J8" s="87"/>
      <c r="K8" s="87"/>
      <c r="L8" s="87"/>
      <c r="M8" s="87"/>
      <c r="N8" s="87"/>
      <c r="O8" s="87"/>
      <c r="P8" s="87"/>
    </row>
    <row r="9" ht="5.25" customHeight="1">
      <c r="R9" s="6"/>
    </row>
    <row r="10" spans="2:16" ht="19.5" customHeight="1">
      <c r="B10" s="83" t="s">
        <v>1</v>
      </c>
      <c r="C10" s="83"/>
      <c r="D10" s="83"/>
      <c r="E10" s="83"/>
      <c r="F10" s="83"/>
      <c r="H10" s="87" t="s">
        <v>44</v>
      </c>
      <c r="I10" s="87"/>
      <c r="J10" s="87"/>
      <c r="K10" s="87"/>
      <c r="L10" s="87"/>
      <c r="M10" s="87"/>
      <c r="N10" s="87"/>
      <c r="O10" s="87"/>
      <c r="P10" s="87"/>
    </row>
    <row r="11" ht="5.25" customHeight="1">
      <c r="R11" s="6"/>
    </row>
    <row r="12" spans="2:16" ht="19.5" customHeight="1">
      <c r="B12" s="83" t="s">
        <v>2</v>
      </c>
      <c r="C12" s="83"/>
      <c r="D12" s="83"/>
      <c r="E12" s="83"/>
      <c r="F12" s="83"/>
      <c r="H12" s="76"/>
      <c r="I12" s="76"/>
      <c r="J12" s="76"/>
      <c r="K12" s="76"/>
      <c r="L12" s="76"/>
      <c r="M12" s="76"/>
      <c r="N12" s="76"/>
      <c r="O12" s="76"/>
      <c r="P12" s="76"/>
    </row>
    <row r="13" ht="5.25" customHeight="1">
      <c r="R13" s="6"/>
    </row>
    <row r="14" spans="2:16" ht="19.5" customHeight="1">
      <c r="B14" s="83" t="s">
        <v>112</v>
      </c>
      <c r="C14" s="83"/>
      <c r="D14" s="83"/>
      <c r="E14" s="83"/>
      <c r="F14" s="83"/>
      <c r="H14" s="76"/>
      <c r="I14" s="76"/>
      <c r="J14" s="76"/>
      <c r="K14" s="76"/>
      <c r="L14" s="76"/>
      <c r="M14" s="76"/>
      <c r="N14" s="76"/>
      <c r="O14" s="76"/>
      <c r="P14" s="76"/>
    </row>
    <row r="15" ht="5.25" customHeight="1">
      <c r="R15" s="6"/>
    </row>
    <row r="16" spans="2:16" ht="19.5" customHeight="1">
      <c r="B16" s="83" t="s">
        <v>3</v>
      </c>
      <c r="C16" s="83"/>
      <c r="D16" s="83"/>
      <c r="E16" s="83"/>
      <c r="F16" s="83"/>
      <c r="H16" s="76"/>
      <c r="I16" s="76"/>
      <c r="J16" s="76"/>
      <c r="K16" s="76"/>
      <c r="L16" s="76"/>
      <c r="M16" s="76"/>
      <c r="N16" s="76"/>
      <c r="O16" s="76"/>
      <c r="P16" s="76"/>
    </row>
    <row r="17" ht="5.25" customHeight="1">
      <c r="R17" s="6"/>
    </row>
    <row r="18" spans="2:16" ht="19.5" customHeight="1">
      <c r="B18" s="77" t="s">
        <v>4</v>
      </c>
      <c r="C18" s="78"/>
      <c r="D18" s="78"/>
      <c r="E18" s="78"/>
      <c r="F18" s="79"/>
      <c r="H18" s="76"/>
      <c r="I18" s="76"/>
      <c r="J18" s="76"/>
      <c r="K18" s="76"/>
      <c r="L18" s="76"/>
      <c r="M18" s="76"/>
      <c r="N18" s="76"/>
      <c r="O18" s="76"/>
      <c r="P18" s="76"/>
    </row>
    <row r="19" spans="2:16" ht="19.5" customHeight="1">
      <c r="B19" s="80"/>
      <c r="C19" s="81"/>
      <c r="D19" s="81"/>
      <c r="E19" s="81"/>
      <c r="F19" s="82"/>
      <c r="H19" s="76"/>
      <c r="I19" s="76"/>
      <c r="J19" s="76"/>
      <c r="K19" s="76"/>
      <c r="L19" s="76"/>
      <c r="M19" s="76"/>
      <c r="N19" s="76"/>
      <c r="O19" s="76"/>
      <c r="P19" s="76"/>
    </row>
    <row r="20" ht="5.25" customHeight="1">
      <c r="R20" s="6"/>
    </row>
    <row r="21" spans="2:18" ht="15" customHeight="1">
      <c r="B21" s="74" t="s">
        <v>5</v>
      </c>
      <c r="C21" s="74"/>
      <c r="D21" s="74"/>
      <c r="E21" s="74"/>
      <c r="F21" s="74"/>
      <c r="R21" s="6"/>
    </row>
    <row r="22" ht="5.25" customHeight="1">
      <c r="R22" s="6"/>
    </row>
    <row r="23" spans="2:20" ht="19.5" customHeight="1">
      <c r="B23" s="75" t="s">
        <v>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2"/>
      <c r="R23" s="11" t="s">
        <v>7</v>
      </c>
      <c r="S23" s="12"/>
      <c r="T23" s="11" t="s">
        <v>8</v>
      </c>
    </row>
    <row r="24" spans="2:20" ht="19.5" customHeight="1">
      <c r="B24" s="73" t="s">
        <v>164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"/>
      <c r="R24" s="13">
        <f>WPŁYWY!P192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74" t="s">
        <v>9</v>
      </c>
      <c r="C26" s="74"/>
      <c r="D26" s="74"/>
      <c r="E26" s="74"/>
      <c r="F26" s="74"/>
      <c r="R26" s="6"/>
    </row>
    <row r="27" ht="5.25" customHeight="1">
      <c r="R27" s="6"/>
    </row>
    <row r="28" spans="2:20" ht="19.5" customHeight="1">
      <c r="B28" s="75" t="s">
        <v>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12"/>
      <c r="R28" s="11" t="s">
        <v>7</v>
      </c>
      <c r="S28" s="12"/>
      <c r="T28" s="11" t="s">
        <v>8</v>
      </c>
    </row>
    <row r="29" spans="2:20" ht="19.5" customHeight="1">
      <c r="B29" s="72" t="s">
        <v>10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8"/>
      <c r="R29" s="14">
        <f>R56</f>
        <v>0</v>
      </c>
      <c r="S29" s="8"/>
      <c r="T29" s="16" t="str">
        <f>IF($R$31=0,"-",R29/$R$31)</f>
        <v>-</v>
      </c>
    </row>
    <row r="30" spans="2:20" ht="19.5" customHeight="1">
      <c r="B30" s="72" t="s">
        <v>140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8"/>
      <c r="R30" s="14">
        <f>IF(R24-R29&lt;0,0,R24-R29)</f>
        <v>0</v>
      </c>
      <c r="S30" s="8"/>
      <c r="T30" s="16" t="str">
        <f>IF($R$31=0,"-",R30/$R$31)</f>
        <v>-</v>
      </c>
    </row>
    <row r="31" spans="2:20" ht="19.5" customHeight="1">
      <c r="B31" s="73" t="s">
        <v>11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8"/>
      <c r="R31" s="67">
        <f>IF(R29+R30=R24,R24,"BŁĄD")</f>
        <v>0</v>
      </c>
      <c r="S31" s="8"/>
      <c r="T31" s="15" t="str">
        <f>IF($R$31=0,"-",R31/$R$31)</f>
        <v>-</v>
      </c>
    </row>
    <row r="32" ht="5.25" customHeight="1">
      <c r="R32" s="6"/>
    </row>
    <row r="33" spans="2:18" ht="15" customHeight="1">
      <c r="B33" s="74" t="s">
        <v>12</v>
      </c>
      <c r="C33" s="74"/>
      <c r="D33" s="74"/>
      <c r="E33" s="74"/>
      <c r="F33" s="74"/>
      <c r="R33" s="6"/>
    </row>
    <row r="34" ht="5.25" customHeight="1">
      <c r="R34" s="6"/>
    </row>
    <row r="35" spans="2:20" ht="19.5" customHeight="1">
      <c r="B35" s="75" t="s">
        <v>6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4"/>
      <c r="R35" s="11" t="s">
        <v>7</v>
      </c>
      <c r="S35" s="12"/>
      <c r="T35" s="11" t="s">
        <v>8</v>
      </c>
    </row>
    <row r="36" spans="2:20" ht="19.5" customHeight="1">
      <c r="B36" s="72" t="s">
        <v>17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R36" s="14">
        <f>SUM(R37,R42,R45,R51)</f>
        <v>0</v>
      </c>
      <c r="S36" s="8"/>
      <c r="T36" s="16" t="str">
        <f aca="true" t="shared" si="0" ref="T36:T56">IF($R$56=0,"-",R36/$R$56)</f>
        <v>-</v>
      </c>
    </row>
    <row r="37" spans="2:20" ht="19.5" customHeight="1">
      <c r="B37" s="72" t="s">
        <v>18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R37" s="14">
        <f>SUM(R38:R41)</f>
        <v>0</v>
      </c>
      <c r="S37" s="8"/>
      <c r="T37" s="16" t="str">
        <f t="shared" si="0"/>
        <v>-</v>
      </c>
    </row>
    <row r="38" spans="2:20" ht="19.5" customHeight="1">
      <c r="B38" s="71" t="s">
        <v>19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R38" s="14">
        <f>WYDATKI!Q67</f>
        <v>0</v>
      </c>
      <c r="S38" s="8"/>
      <c r="T38" s="16" t="str">
        <f t="shared" si="0"/>
        <v>-</v>
      </c>
    </row>
    <row r="39" spans="2:20" ht="19.5" customHeight="1">
      <c r="B39" s="71" t="s">
        <v>20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R39" s="14">
        <f>WYDATKI!Q90</f>
        <v>0</v>
      </c>
      <c r="S39" s="8"/>
      <c r="T39" s="16" t="str">
        <f t="shared" si="0"/>
        <v>-</v>
      </c>
    </row>
    <row r="40" spans="2:20" ht="19.5" customHeight="1">
      <c r="B40" s="71" t="s">
        <v>159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R40" s="14">
        <f>WYDATKI!Q106</f>
        <v>0</v>
      </c>
      <c r="S40" s="8"/>
      <c r="T40" s="16" t="str">
        <f t="shared" si="0"/>
        <v>-</v>
      </c>
    </row>
    <row r="41" spans="2:20" ht="19.5" customHeight="1">
      <c r="B41" s="71" t="s">
        <v>160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R41" s="14">
        <f>SUM(WYDATKI!Q125,WYDATKI!Q142)</f>
        <v>0</v>
      </c>
      <c r="S41" s="8"/>
      <c r="T41" s="16" t="str">
        <f t="shared" si="0"/>
        <v>-</v>
      </c>
    </row>
    <row r="42" spans="2:20" ht="19.5" customHeight="1">
      <c r="B42" s="72" t="s">
        <v>21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14">
        <f>SUM(R43:R44)</f>
        <v>0</v>
      </c>
      <c r="S42" s="8"/>
      <c r="T42" s="16" t="str">
        <f t="shared" si="0"/>
        <v>-</v>
      </c>
    </row>
    <row r="43" spans="2:20" ht="19.5" customHeight="1">
      <c r="B43" s="71" t="s">
        <v>22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R43" s="14">
        <f>WYDATKI!Q166</f>
        <v>0</v>
      </c>
      <c r="S43" s="8"/>
      <c r="T43" s="16" t="str">
        <f t="shared" si="0"/>
        <v>-</v>
      </c>
    </row>
    <row r="44" spans="2:20" ht="19.5" customHeight="1">
      <c r="B44" s="71" t="s">
        <v>161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R44" s="14">
        <f>SUM(WYDATKI!Q185,WYDATKI!Q202)</f>
        <v>0</v>
      </c>
      <c r="S44" s="8"/>
      <c r="T44" s="16" t="str">
        <f t="shared" si="0"/>
        <v>-</v>
      </c>
    </row>
    <row r="45" spans="2:20" ht="19.5" customHeight="1">
      <c r="B45" s="72" t="s">
        <v>105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R45" s="14">
        <f>SUM(R46:R50)</f>
        <v>0</v>
      </c>
      <c r="S45" s="8"/>
      <c r="T45" s="16" t="str">
        <f t="shared" si="0"/>
        <v>-</v>
      </c>
    </row>
    <row r="46" spans="2:20" ht="19.5" customHeight="1">
      <c r="B46" s="71" t="s">
        <v>106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R46" s="14">
        <f>WYDATKI!Q214</f>
        <v>0</v>
      </c>
      <c r="S46" s="8"/>
      <c r="T46" s="16" t="str">
        <f t="shared" si="0"/>
        <v>-</v>
      </c>
    </row>
    <row r="47" spans="2:20" ht="19.5" customHeight="1">
      <c r="B47" s="71" t="s">
        <v>107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R47" s="14">
        <f>WYDATKI!Q224</f>
        <v>0</v>
      </c>
      <c r="S47" s="8"/>
      <c r="T47" s="16" t="str">
        <f t="shared" si="0"/>
        <v>-</v>
      </c>
    </row>
    <row r="48" spans="2:20" ht="19.5" customHeight="1">
      <c r="B48" s="71" t="s">
        <v>103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R48" s="14">
        <f>WYDATKI!Q233</f>
        <v>0</v>
      </c>
      <c r="S48" s="8"/>
      <c r="T48" s="16" t="str">
        <f t="shared" si="0"/>
        <v>-</v>
      </c>
    </row>
    <row r="49" spans="2:20" ht="19.5" customHeight="1">
      <c r="B49" s="71" t="s">
        <v>109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R49" s="14">
        <f>WYDATKI!Q249</f>
        <v>0</v>
      </c>
      <c r="S49" s="8"/>
      <c r="T49" s="16" t="str">
        <f t="shared" si="0"/>
        <v>-</v>
      </c>
    </row>
    <row r="50" spans="2:20" ht="19.5" customHeight="1">
      <c r="B50" s="71" t="s">
        <v>162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R50" s="14">
        <f>SUM(WYDATKI!Q268,WYDATKI!Q285)</f>
        <v>0</v>
      </c>
      <c r="S50" s="8"/>
      <c r="T50" s="16" t="str">
        <f t="shared" si="0"/>
        <v>-</v>
      </c>
    </row>
    <row r="51" spans="2:20" ht="19.5" customHeight="1">
      <c r="B51" s="72" t="s">
        <v>23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R51" s="14">
        <f>SUM(R52:R53)</f>
        <v>0</v>
      </c>
      <c r="S51" s="8"/>
      <c r="T51" s="16" t="str">
        <f t="shared" si="0"/>
        <v>-</v>
      </c>
    </row>
    <row r="52" spans="2:20" ht="19.5" customHeight="1">
      <c r="B52" s="71" t="s">
        <v>24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R52" s="14">
        <f>WYDATKI!Q300</f>
        <v>0</v>
      </c>
      <c r="S52" s="8"/>
      <c r="T52" s="16" t="str">
        <f t="shared" si="0"/>
        <v>-</v>
      </c>
    </row>
    <row r="53" spans="2:20" ht="19.5" customHeight="1">
      <c r="B53" s="71" t="s">
        <v>25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R53" s="14">
        <f>WYDATKI!Q313</f>
        <v>0</v>
      </c>
      <c r="S53" s="8"/>
      <c r="T53" s="16" t="str">
        <f t="shared" si="0"/>
        <v>-</v>
      </c>
    </row>
    <row r="54" spans="2:20" ht="19.5" customHeight="1">
      <c r="B54" s="72" t="s">
        <v>26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R54" s="14">
        <f>WYDATKI!J332</f>
        <v>0</v>
      </c>
      <c r="S54" s="8"/>
      <c r="T54" s="16" t="str">
        <f t="shared" si="0"/>
        <v>-</v>
      </c>
    </row>
    <row r="55" spans="2:20" ht="19.5" customHeight="1">
      <c r="B55" s="72" t="s">
        <v>27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R55" s="14">
        <f>WYDATKI!J340</f>
        <v>0</v>
      </c>
      <c r="S55" s="8"/>
      <c r="T55" s="16" t="str">
        <f t="shared" si="0"/>
        <v>-</v>
      </c>
    </row>
    <row r="56" spans="2:20" ht="19.5" customHeight="1">
      <c r="B56" s="73" t="s">
        <v>29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R56" s="13">
        <f>SUM(R36,R54:R55)</f>
        <v>0</v>
      </c>
      <c r="S56" s="8"/>
      <c r="T56" s="15" t="str">
        <f t="shared" si="0"/>
        <v>-</v>
      </c>
    </row>
    <row r="65" spans="4:20" ht="11.25" customHeight="1">
      <c r="D65" s="69" t="s">
        <v>13</v>
      </c>
      <c r="E65" s="69"/>
      <c r="F65" s="69"/>
      <c r="J65" s="69" t="s">
        <v>13</v>
      </c>
      <c r="K65" s="69"/>
      <c r="L65" s="69"/>
      <c r="M65" s="69"/>
      <c r="N65" s="69"/>
      <c r="P65" s="69" t="s">
        <v>13</v>
      </c>
      <c r="Q65" s="69"/>
      <c r="R65" s="69"/>
      <c r="S65" s="69"/>
      <c r="T65" s="69"/>
    </row>
    <row r="66" spans="4:20" ht="28.5" customHeight="1">
      <c r="D66" s="70" t="s">
        <v>14</v>
      </c>
      <c r="E66" s="70"/>
      <c r="F66" s="70"/>
      <c r="J66" s="70" t="s">
        <v>15</v>
      </c>
      <c r="K66" s="70"/>
      <c r="L66" s="70"/>
      <c r="M66" s="70"/>
      <c r="N66" s="70"/>
      <c r="P66" s="70" t="s">
        <v>16</v>
      </c>
      <c r="Q66" s="70"/>
      <c r="R66" s="70"/>
      <c r="S66" s="70"/>
      <c r="T66" s="70"/>
    </row>
    <row r="67" spans="10:14" ht="28.5" customHeight="1">
      <c r="J67" s="70" t="s">
        <v>141</v>
      </c>
      <c r="K67" s="70"/>
      <c r="L67" s="70"/>
      <c r="M67" s="70"/>
      <c r="N67" s="70"/>
    </row>
    <row r="68" spans="10:14" ht="28.5" customHeight="1">
      <c r="J68" s="70"/>
      <c r="K68" s="70"/>
      <c r="L68" s="70"/>
      <c r="M68" s="70"/>
      <c r="N68" s="70"/>
    </row>
    <row r="69" s="62" customFormat="1" ht="11.25" hidden="1"/>
    <row r="70" spans="2:12" s="62" customFormat="1" ht="11.25" hidden="1">
      <c r="B70" s="63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2:12" s="62" customFormat="1" ht="12.75" customHeight="1" hidden="1">
      <c r="B71" s="63">
        <f>B70+1</f>
        <v>2</v>
      </c>
      <c r="C71" s="64"/>
      <c r="D71" s="68" t="s">
        <v>134</v>
      </c>
      <c r="E71" s="68"/>
      <c r="F71" s="68"/>
      <c r="G71" s="68"/>
      <c r="H71" s="68"/>
      <c r="I71" s="68"/>
      <c r="J71" s="68"/>
      <c r="K71" s="64"/>
      <c r="L71" s="64">
        <v>1</v>
      </c>
    </row>
    <row r="72" spans="2:12" s="62" customFormat="1" ht="12.75" customHeight="1" hidden="1">
      <c r="B72" s="63">
        <f aca="true" t="shared" si="1" ref="B72:B90">B71+1</f>
        <v>3</v>
      </c>
      <c r="C72" s="64"/>
      <c r="D72" s="68" t="s">
        <v>30</v>
      </c>
      <c r="E72" s="68"/>
      <c r="F72" s="68"/>
      <c r="G72" s="68"/>
      <c r="H72" s="68"/>
      <c r="I72" s="68"/>
      <c r="J72" s="68"/>
      <c r="K72" s="64"/>
      <c r="L72" s="64"/>
    </row>
    <row r="73" spans="2:12" s="62" customFormat="1" ht="12.75" customHeight="1" hidden="1">
      <c r="B73" s="63">
        <f t="shared" si="1"/>
        <v>4</v>
      </c>
      <c r="C73" s="64"/>
      <c r="D73" s="68" t="s">
        <v>45</v>
      </c>
      <c r="E73" s="68"/>
      <c r="F73" s="68"/>
      <c r="G73" s="68"/>
      <c r="H73" s="68"/>
      <c r="I73" s="68"/>
      <c r="J73" s="68"/>
      <c r="K73" s="64"/>
      <c r="L73" s="64"/>
    </row>
    <row r="74" spans="2:12" s="62" customFormat="1" ht="12.75" customHeight="1" hidden="1">
      <c r="B74" s="63">
        <f t="shared" si="1"/>
        <v>5</v>
      </c>
      <c r="C74" s="64"/>
      <c r="D74" s="68" t="s">
        <v>31</v>
      </c>
      <c r="E74" s="68"/>
      <c r="F74" s="68"/>
      <c r="G74" s="68"/>
      <c r="H74" s="68"/>
      <c r="I74" s="68"/>
      <c r="J74" s="68"/>
      <c r="K74" s="64"/>
      <c r="L74" s="64"/>
    </row>
    <row r="75" spans="2:12" s="62" customFormat="1" ht="12.75" customHeight="1" hidden="1">
      <c r="B75" s="63">
        <f t="shared" si="1"/>
        <v>6</v>
      </c>
      <c r="C75" s="64"/>
      <c r="D75" s="68" t="s">
        <v>32</v>
      </c>
      <c r="E75" s="68"/>
      <c r="F75" s="68"/>
      <c r="G75" s="68"/>
      <c r="H75" s="68"/>
      <c r="I75" s="68"/>
      <c r="J75" s="68"/>
      <c r="K75" s="64"/>
      <c r="L75" s="64"/>
    </row>
    <row r="76" spans="2:12" s="62" customFormat="1" ht="12.75" customHeight="1" hidden="1">
      <c r="B76" s="63">
        <f t="shared" si="1"/>
        <v>7</v>
      </c>
      <c r="C76" s="64"/>
      <c r="D76" s="68" t="s">
        <v>33</v>
      </c>
      <c r="E76" s="68"/>
      <c r="F76" s="68"/>
      <c r="G76" s="68"/>
      <c r="H76" s="68"/>
      <c r="I76" s="68"/>
      <c r="J76" s="68"/>
      <c r="K76" s="64"/>
      <c r="L76" s="64"/>
    </row>
    <row r="77" spans="2:12" s="62" customFormat="1" ht="12.75" customHeight="1" hidden="1">
      <c r="B77" s="63">
        <f t="shared" si="1"/>
        <v>8</v>
      </c>
      <c r="C77" s="64"/>
      <c r="D77" s="68" t="s">
        <v>46</v>
      </c>
      <c r="E77" s="68"/>
      <c r="F77" s="68"/>
      <c r="G77" s="68"/>
      <c r="H77" s="68"/>
      <c r="I77" s="68"/>
      <c r="J77" s="68"/>
      <c r="K77" s="64"/>
      <c r="L77" s="64"/>
    </row>
    <row r="78" spans="2:12" s="62" customFormat="1" ht="12.75" customHeight="1" hidden="1">
      <c r="B78" s="63">
        <f t="shared" si="1"/>
        <v>9</v>
      </c>
      <c r="C78" s="64"/>
      <c r="D78" s="68" t="s">
        <v>34</v>
      </c>
      <c r="E78" s="68"/>
      <c r="F78" s="68"/>
      <c r="G78" s="68"/>
      <c r="H78" s="68"/>
      <c r="I78" s="68"/>
      <c r="J78" s="68"/>
      <c r="K78" s="64"/>
      <c r="L78" s="64"/>
    </row>
    <row r="79" spans="2:12" s="62" customFormat="1" ht="12.75" customHeight="1" hidden="1">
      <c r="B79" s="63">
        <f t="shared" si="1"/>
        <v>10</v>
      </c>
      <c r="C79" s="64"/>
      <c r="D79" s="68" t="s">
        <v>35</v>
      </c>
      <c r="E79" s="68"/>
      <c r="F79" s="68"/>
      <c r="G79" s="68"/>
      <c r="H79" s="68"/>
      <c r="I79" s="68"/>
      <c r="J79" s="68"/>
      <c r="K79" s="64"/>
      <c r="L79" s="64"/>
    </row>
    <row r="80" spans="2:12" s="62" customFormat="1" ht="12.75" customHeight="1" hidden="1">
      <c r="B80" s="63">
        <f t="shared" si="1"/>
        <v>11</v>
      </c>
      <c r="C80" s="64"/>
      <c r="D80" s="68" t="s">
        <v>36</v>
      </c>
      <c r="E80" s="68"/>
      <c r="F80" s="68"/>
      <c r="G80" s="68"/>
      <c r="H80" s="68"/>
      <c r="I80" s="68"/>
      <c r="J80" s="68"/>
      <c r="K80" s="64"/>
      <c r="L80" s="64"/>
    </row>
    <row r="81" spans="2:12" s="62" customFormat="1" ht="12.75" customHeight="1" hidden="1">
      <c r="B81" s="63">
        <f t="shared" si="1"/>
        <v>12</v>
      </c>
      <c r="C81" s="64"/>
      <c r="D81" s="68" t="s">
        <v>47</v>
      </c>
      <c r="E81" s="68"/>
      <c r="F81" s="68"/>
      <c r="G81" s="68"/>
      <c r="H81" s="68"/>
      <c r="I81" s="68"/>
      <c r="J81" s="68"/>
      <c r="K81" s="64"/>
      <c r="L81" s="64"/>
    </row>
    <row r="82" spans="2:12" s="62" customFormat="1" ht="12.75" customHeight="1" hidden="1">
      <c r="B82" s="63">
        <f t="shared" si="1"/>
        <v>13</v>
      </c>
      <c r="C82" s="64"/>
      <c r="D82" s="68" t="s">
        <v>135</v>
      </c>
      <c r="E82" s="68"/>
      <c r="F82" s="68"/>
      <c r="G82" s="68"/>
      <c r="H82" s="68"/>
      <c r="I82" s="68"/>
      <c r="J82" s="68"/>
      <c r="K82" s="64"/>
      <c r="L82" s="64"/>
    </row>
    <row r="83" spans="2:12" s="62" customFormat="1" ht="12.75" customHeight="1" hidden="1">
      <c r="B83" s="63">
        <f t="shared" si="1"/>
        <v>14</v>
      </c>
      <c r="C83" s="64"/>
      <c r="D83" s="68" t="s">
        <v>37</v>
      </c>
      <c r="E83" s="68"/>
      <c r="F83" s="68"/>
      <c r="G83" s="68"/>
      <c r="H83" s="68"/>
      <c r="I83" s="68"/>
      <c r="J83" s="68"/>
      <c r="K83" s="64"/>
      <c r="L83" s="64"/>
    </row>
    <row r="84" spans="2:12" s="62" customFormat="1" ht="12.75" customHeight="1" hidden="1">
      <c r="B84" s="63">
        <f t="shared" si="1"/>
        <v>15</v>
      </c>
      <c r="C84" s="64"/>
      <c r="D84" s="68" t="s">
        <v>38</v>
      </c>
      <c r="E84" s="68"/>
      <c r="F84" s="68"/>
      <c r="G84" s="68"/>
      <c r="H84" s="68"/>
      <c r="I84" s="68"/>
      <c r="J84" s="68"/>
      <c r="K84" s="64"/>
      <c r="L84" s="64"/>
    </row>
    <row r="85" spans="2:12" s="62" customFormat="1" ht="12.75" customHeight="1" hidden="1">
      <c r="B85" s="63">
        <f t="shared" si="1"/>
        <v>16</v>
      </c>
      <c r="C85" s="64"/>
      <c r="D85" s="68" t="s">
        <v>39</v>
      </c>
      <c r="E85" s="68"/>
      <c r="F85" s="68"/>
      <c r="G85" s="68"/>
      <c r="H85" s="68"/>
      <c r="I85" s="68"/>
      <c r="J85" s="68"/>
      <c r="K85" s="64"/>
      <c r="L85" s="64"/>
    </row>
    <row r="86" spans="2:12" s="62" customFormat="1" ht="12.75" customHeight="1" hidden="1">
      <c r="B86" s="63">
        <f t="shared" si="1"/>
        <v>17</v>
      </c>
      <c r="C86" s="64"/>
      <c r="D86" s="68" t="s">
        <v>40</v>
      </c>
      <c r="E86" s="68"/>
      <c r="F86" s="68"/>
      <c r="G86" s="68"/>
      <c r="H86" s="68"/>
      <c r="I86" s="68"/>
      <c r="J86" s="68"/>
      <c r="K86" s="64"/>
      <c r="L86" s="64"/>
    </row>
    <row r="87" spans="2:12" s="62" customFormat="1" ht="12.75" customHeight="1" hidden="1">
      <c r="B87" s="63">
        <f t="shared" si="1"/>
        <v>18</v>
      </c>
      <c r="C87" s="64"/>
      <c r="D87" s="68" t="s">
        <v>41</v>
      </c>
      <c r="E87" s="68"/>
      <c r="F87" s="68"/>
      <c r="G87" s="68"/>
      <c r="H87" s="68"/>
      <c r="I87" s="68"/>
      <c r="J87" s="68"/>
      <c r="K87" s="64"/>
      <c r="L87" s="64"/>
    </row>
    <row r="88" spans="2:12" s="62" customFormat="1" ht="12.75" customHeight="1" hidden="1">
      <c r="B88" s="63">
        <f t="shared" si="1"/>
        <v>19</v>
      </c>
      <c r="C88" s="64"/>
      <c r="D88" s="68" t="s">
        <v>42</v>
      </c>
      <c r="E88" s="68"/>
      <c r="F88" s="68"/>
      <c r="G88" s="68"/>
      <c r="H88" s="68"/>
      <c r="I88" s="68"/>
      <c r="J88" s="68"/>
      <c r="K88" s="64"/>
      <c r="L88" s="64"/>
    </row>
    <row r="89" spans="2:12" s="62" customFormat="1" ht="12.75" customHeight="1" hidden="1">
      <c r="B89" s="63">
        <f t="shared" si="1"/>
        <v>20</v>
      </c>
      <c r="C89" s="64"/>
      <c r="D89" s="68" t="s">
        <v>48</v>
      </c>
      <c r="E89" s="68"/>
      <c r="F89" s="68"/>
      <c r="G89" s="68"/>
      <c r="H89" s="68"/>
      <c r="I89" s="68"/>
      <c r="J89" s="68"/>
      <c r="K89" s="64"/>
      <c r="L89" s="64"/>
    </row>
    <row r="90" spans="2:12" s="62" customFormat="1" ht="12.75" customHeight="1" hidden="1">
      <c r="B90" s="63">
        <f t="shared" si="1"/>
        <v>21</v>
      </c>
      <c r="C90" s="64"/>
      <c r="D90" s="68" t="s">
        <v>43</v>
      </c>
      <c r="E90" s="68"/>
      <c r="F90" s="68"/>
      <c r="G90" s="68"/>
      <c r="H90" s="68"/>
      <c r="I90" s="68"/>
      <c r="J90" s="68"/>
      <c r="K90" s="64"/>
      <c r="L90" s="64"/>
    </row>
    <row r="91" spans="2:12" s="62" customFormat="1" ht="12.75" customHeight="1" hidden="1">
      <c r="B91" s="64"/>
      <c r="C91" s="64"/>
      <c r="D91" s="68"/>
      <c r="E91" s="68"/>
      <c r="F91" s="68"/>
      <c r="G91" s="68"/>
      <c r="H91" s="68"/>
      <c r="I91" s="68"/>
      <c r="J91" s="68"/>
      <c r="K91" s="64"/>
      <c r="L91" s="64"/>
    </row>
    <row r="92" spans="2:12" s="62" customFormat="1" ht="12.75" customHeight="1" hidden="1">
      <c r="B92" s="63">
        <v>1</v>
      </c>
      <c r="C92" s="64"/>
      <c r="D92" s="68"/>
      <c r="E92" s="68"/>
      <c r="F92" s="68"/>
      <c r="G92" s="68"/>
      <c r="H92" s="68"/>
      <c r="I92" s="68"/>
      <c r="J92" s="68"/>
      <c r="K92" s="64"/>
      <c r="L92" s="64"/>
    </row>
    <row r="93" spans="2:12" s="62" customFormat="1" ht="12.75" customHeight="1" hidden="1">
      <c r="B93" s="63">
        <f>B92+1</f>
        <v>2</v>
      </c>
      <c r="C93" s="64"/>
      <c r="D93" s="68" t="s">
        <v>44</v>
      </c>
      <c r="E93" s="68"/>
      <c r="F93" s="68"/>
      <c r="G93" s="68"/>
      <c r="H93" s="68"/>
      <c r="I93" s="68"/>
      <c r="J93" s="68"/>
      <c r="K93" s="64"/>
      <c r="L93" s="64">
        <v>1</v>
      </c>
    </row>
    <row r="94" s="62" customFormat="1" ht="11.25"/>
    <row r="95" s="62" customFormat="1" ht="11.25"/>
    <row r="96" s="62" customFormat="1" ht="11.25"/>
    <row r="97" s="62" customFormat="1" ht="11.25"/>
    <row r="98" s="62" customFormat="1" ht="11.25"/>
    <row r="99" s="62" customFormat="1" ht="11.25"/>
    <row r="100" s="62" customFormat="1" ht="11.25"/>
    <row r="101" s="62" customFormat="1" ht="11.25"/>
    <row r="102" s="62" customFormat="1" ht="11.25"/>
    <row r="103" s="62" customFormat="1" ht="11.25"/>
  </sheetData>
  <sheetProtection password="CBDF" sheet="1"/>
  <mergeCells count="78">
    <mergeCell ref="B2:T2"/>
    <mergeCell ref="B4:T4"/>
    <mergeCell ref="B6:T6"/>
    <mergeCell ref="B8:F8"/>
    <mergeCell ref="B10:F10"/>
    <mergeCell ref="B14:F14"/>
    <mergeCell ref="H8:P8"/>
    <mergeCell ref="H10:P10"/>
    <mergeCell ref="H14:P14"/>
    <mergeCell ref="B12:F12"/>
    <mergeCell ref="H12:P12"/>
    <mergeCell ref="H18:P18"/>
    <mergeCell ref="B21:F21"/>
    <mergeCell ref="B24:P24"/>
    <mergeCell ref="B23:P23"/>
    <mergeCell ref="B16:F16"/>
    <mergeCell ref="B26:F26"/>
    <mergeCell ref="B28:P28"/>
    <mergeCell ref="B29:P29"/>
    <mergeCell ref="B30:P30"/>
    <mergeCell ref="B31:P31"/>
    <mergeCell ref="H16:P16"/>
    <mergeCell ref="H19:P19"/>
    <mergeCell ref="B18:F19"/>
    <mergeCell ref="B42:P42"/>
    <mergeCell ref="B43:P43"/>
    <mergeCell ref="B44:P44"/>
    <mergeCell ref="B45:P45"/>
    <mergeCell ref="B33:F33"/>
    <mergeCell ref="B35:P35"/>
    <mergeCell ref="B36:P36"/>
    <mergeCell ref="B37:P37"/>
    <mergeCell ref="B38:P38"/>
    <mergeCell ref="B39:P39"/>
    <mergeCell ref="D78:J78"/>
    <mergeCell ref="B55:P55"/>
    <mergeCell ref="B56:P56"/>
    <mergeCell ref="D65:F65"/>
    <mergeCell ref="D66:F66"/>
    <mergeCell ref="B46:P46"/>
    <mergeCell ref="B47:P47"/>
    <mergeCell ref="B49:P49"/>
    <mergeCell ref="B50:P50"/>
    <mergeCell ref="B51:P51"/>
    <mergeCell ref="D77:J77"/>
    <mergeCell ref="D71:J71"/>
    <mergeCell ref="D72:J72"/>
    <mergeCell ref="D73:J73"/>
    <mergeCell ref="D74:J74"/>
    <mergeCell ref="J68:N68"/>
    <mergeCell ref="B48:P48"/>
    <mergeCell ref="B40:P40"/>
    <mergeCell ref="B41:P41"/>
    <mergeCell ref="D88:J88"/>
    <mergeCell ref="D89:J89"/>
    <mergeCell ref="D75:J75"/>
    <mergeCell ref="D76:J76"/>
    <mergeCell ref="B52:P52"/>
    <mergeCell ref="B53:P53"/>
    <mergeCell ref="B54:P54"/>
    <mergeCell ref="D91:J91"/>
    <mergeCell ref="D79:J79"/>
    <mergeCell ref="D80:J80"/>
    <mergeCell ref="D81:J81"/>
    <mergeCell ref="D83:J83"/>
    <mergeCell ref="D84:J84"/>
    <mergeCell ref="D85:J85"/>
    <mergeCell ref="D82:J82"/>
    <mergeCell ref="D92:J92"/>
    <mergeCell ref="D93:J93"/>
    <mergeCell ref="P65:T65"/>
    <mergeCell ref="P66:T66"/>
    <mergeCell ref="J65:N65"/>
    <mergeCell ref="J66:N66"/>
    <mergeCell ref="J67:N67"/>
    <mergeCell ref="D86:J86"/>
    <mergeCell ref="D87:J87"/>
    <mergeCell ref="D90:J90"/>
  </mergeCells>
  <conditionalFormatting sqref="T30">
    <cfRule type="cellIs" priority="1" dxfId="0" operator="lessThan" stopIfTrue="1">
      <formula>0.6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96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0" sqref="J10"/>
    </sheetView>
  </sheetViews>
  <sheetFormatPr defaultColWidth="8.796875" defaultRowHeight="14.25"/>
  <cols>
    <col min="1" max="1" width="0.8984375" style="17" customWidth="1"/>
    <col min="2" max="2" width="27.3984375" style="17" bestFit="1" customWidth="1"/>
    <col min="3" max="3" width="0.8984375" style="17" customWidth="1"/>
    <col min="4" max="5" width="9" style="17" customWidth="1"/>
    <col min="6" max="6" width="0.8984375" style="17" customWidth="1"/>
    <col min="7" max="8" width="7.19921875" style="17" customWidth="1"/>
    <col min="9" max="9" width="0.8984375" style="17" customWidth="1"/>
    <col min="10" max="11" width="9" style="17" customWidth="1"/>
    <col min="12" max="12" width="0.8984375" style="17" customWidth="1"/>
    <col min="13" max="14" width="12.3984375" style="17" customWidth="1"/>
    <col min="15" max="15" width="0.8984375" style="17" customWidth="1"/>
    <col min="16" max="16" width="15.8984375" style="17" customWidth="1"/>
    <col min="17" max="17" width="0.8984375" style="17" customWidth="1"/>
    <col min="18" max="16384" width="9" style="17" customWidth="1"/>
  </cols>
  <sheetData>
    <row r="1" ht="5.25" customHeight="1"/>
    <row r="2" spans="2:16" ht="11.25">
      <c r="B2" s="90" t="s">
        <v>49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5.25" customHeight="1"/>
    <row r="4" spans="2:16" s="19" customFormat="1" ht="42" customHeight="1">
      <c r="B4" s="88" t="s">
        <v>6</v>
      </c>
      <c r="C4" s="18"/>
      <c r="D4" s="88" t="s">
        <v>50</v>
      </c>
      <c r="E4" s="88"/>
      <c r="F4" s="18"/>
      <c r="G4" s="88" t="s">
        <v>132</v>
      </c>
      <c r="H4" s="88"/>
      <c r="I4" s="18"/>
      <c r="J4" s="88" t="s">
        <v>51</v>
      </c>
      <c r="K4" s="88"/>
      <c r="L4" s="18"/>
      <c r="M4" s="88" t="s">
        <v>52</v>
      </c>
      <c r="N4" s="88"/>
      <c r="O4" s="18"/>
      <c r="P4" s="88" t="s">
        <v>53</v>
      </c>
    </row>
    <row r="5" spans="2:16" s="19" customFormat="1" ht="42" customHeight="1">
      <c r="B5" s="88"/>
      <c r="C5" s="18"/>
      <c r="D5" s="20" t="s">
        <v>55</v>
      </c>
      <c r="E5" s="20" t="s">
        <v>56</v>
      </c>
      <c r="F5" s="18"/>
      <c r="G5" s="20" t="s">
        <v>55</v>
      </c>
      <c r="H5" s="20" t="s">
        <v>56</v>
      </c>
      <c r="I5" s="18"/>
      <c r="J5" s="20" t="s">
        <v>55</v>
      </c>
      <c r="K5" s="20" t="s">
        <v>56</v>
      </c>
      <c r="L5" s="18"/>
      <c r="M5" s="20" t="s">
        <v>55</v>
      </c>
      <c r="N5" s="20" t="s">
        <v>56</v>
      </c>
      <c r="O5" s="18"/>
      <c r="P5" s="88"/>
    </row>
    <row r="6" ht="5.25" customHeight="1"/>
    <row r="7" spans="2:16" ht="11.25">
      <c r="B7" s="21" t="s">
        <v>54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ht="5.25" customHeight="1"/>
    <row r="9" spans="2:16" ht="11.25">
      <c r="B9" s="22" t="s">
        <v>57</v>
      </c>
      <c r="D9" s="23">
        <f>SUM(D10:D11,D12:E13)</f>
        <v>0</v>
      </c>
      <c r="E9" s="23">
        <f>SUM(E10:E11,D12:E13)</f>
        <v>0</v>
      </c>
      <c r="M9" s="10">
        <f>SUM(M10:M12)</f>
        <v>0</v>
      </c>
      <c r="N9" s="10">
        <f>SUM(N10:N11,N13)</f>
        <v>0</v>
      </c>
      <c r="O9" s="24"/>
      <c r="P9" s="10">
        <f>SUM(P10:P13)</f>
        <v>0</v>
      </c>
    </row>
    <row r="10" spans="2:16" ht="11.25">
      <c r="B10" s="25" t="s">
        <v>58</v>
      </c>
      <c r="D10" s="26"/>
      <c r="E10" s="26"/>
      <c r="G10" s="27">
        <v>3</v>
      </c>
      <c r="H10" s="27">
        <v>5</v>
      </c>
      <c r="J10" s="28"/>
      <c r="K10" s="28"/>
      <c r="M10" s="9">
        <f>ROUND(D10*G10*J10,2)</f>
        <v>0</v>
      </c>
      <c r="N10" s="9">
        <f>ROUND(E10*H10*K10,2)</f>
        <v>0</v>
      </c>
      <c r="P10" s="9">
        <f>SUM(M10:N10)</f>
        <v>0</v>
      </c>
    </row>
    <row r="11" spans="2:16" ht="11.25">
      <c r="B11" s="25" t="s">
        <v>59</v>
      </c>
      <c r="D11" s="26"/>
      <c r="E11" s="26"/>
      <c r="G11" s="27">
        <v>1</v>
      </c>
      <c r="H11" s="27">
        <v>1</v>
      </c>
      <c r="J11" s="28"/>
      <c r="K11" s="28"/>
      <c r="M11" s="9">
        <f>ROUND(D11*G11*J11,2)</f>
        <v>0</v>
      </c>
      <c r="N11" s="9">
        <f>ROUND(E11*H11*K11,2)</f>
        <v>0</v>
      </c>
      <c r="P11" s="9">
        <f>SUM(M11:N11)</f>
        <v>0</v>
      </c>
    </row>
    <row r="12" spans="2:16" ht="11.25">
      <c r="B12" s="25" t="s">
        <v>60</v>
      </c>
      <c r="D12" s="26"/>
      <c r="E12" s="29"/>
      <c r="G12" s="27">
        <v>1</v>
      </c>
      <c r="H12" s="29"/>
      <c r="J12" s="28"/>
      <c r="K12" s="30"/>
      <c r="M12" s="9">
        <f>ROUND(D12*G12*J12,2)</f>
        <v>0</v>
      </c>
      <c r="N12" s="30"/>
      <c r="P12" s="9">
        <f>M12</f>
        <v>0</v>
      </c>
    </row>
    <row r="13" spans="2:16" ht="11.25">
      <c r="B13" s="25" t="s">
        <v>61</v>
      </c>
      <c r="D13" s="29"/>
      <c r="E13" s="26"/>
      <c r="G13" s="29"/>
      <c r="H13" s="27">
        <v>1</v>
      </c>
      <c r="J13" s="30"/>
      <c r="K13" s="28"/>
      <c r="M13" s="30"/>
      <c r="N13" s="9">
        <f>ROUND(E13*H13*K13,2)</f>
        <v>0</v>
      </c>
      <c r="P13" s="9">
        <f>N13</f>
        <v>0</v>
      </c>
    </row>
    <row r="14" ht="5.25" customHeight="1"/>
    <row r="15" spans="2:16" ht="11.25">
      <c r="B15" s="22" t="s">
        <v>62</v>
      </c>
      <c r="D15" s="23">
        <f>SUM(D16:D17,D18:E19)</f>
        <v>0</v>
      </c>
      <c r="E15" s="23">
        <f>SUM(E16:E17,D18:E19)</f>
        <v>0</v>
      </c>
      <c r="M15" s="10">
        <f>SUM(M16:M18)</f>
        <v>0</v>
      </c>
      <c r="N15" s="10">
        <f>SUM(N16:N17,N19)</f>
        <v>0</v>
      </c>
      <c r="O15" s="24"/>
      <c r="P15" s="10">
        <f>SUM(P16:P19)</f>
        <v>0</v>
      </c>
    </row>
    <row r="16" spans="2:16" ht="11.25">
      <c r="B16" s="25" t="s">
        <v>58</v>
      </c>
      <c r="D16" s="26"/>
      <c r="E16" s="26"/>
      <c r="G16" s="27">
        <v>3</v>
      </c>
      <c r="H16" s="27">
        <v>5</v>
      </c>
      <c r="J16" s="28"/>
      <c r="K16" s="28"/>
      <c r="M16" s="9">
        <f>ROUND(D16*G16*J16,2)</f>
        <v>0</v>
      </c>
      <c r="N16" s="9">
        <f>ROUND(E16*H16*K16,2)</f>
        <v>0</v>
      </c>
      <c r="P16" s="9">
        <f>SUM(M16:N16)</f>
        <v>0</v>
      </c>
    </row>
    <row r="17" spans="2:16" ht="11.25">
      <c r="B17" s="25" t="s">
        <v>59</v>
      </c>
      <c r="D17" s="26"/>
      <c r="E17" s="26"/>
      <c r="G17" s="27">
        <v>1</v>
      </c>
      <c r="H17" s="27">
        <v>1</v>
      </c>
      <c r="J17" s="28"/>
      <c r="K17" s="28"/>
      <c r="M17" s="9">
        <f>ROUND(D17*G17*J17,2)</f>
        <v>0</v>
      </c>
      <c r="N17" s="9">
        <f>ROUND(E17*H17*K17,2)</f>
        <v>0</v>
      </c>
      <c r="P17" s="9">
        <f>SUM(M17:N17)</f>
        <v>0</v>
      </c>
    </row>
    <row r="18" spans="2:16" ht="11.25">
      <c r="B18" s="25" t="s">
        <v>60</v>
      </c>
      <c r="D18" s="26"/>
      <c r="E18" s="29"/>
      <c r="G18" s="27">
        <v>1</v>
      </c>
      <c r="H18" s="29"/>
      <c r="J18" s="28"/>
      <c r="K18" s="30"/>
      <c r="M18" s="9">
        <f>ROUND(D18*G18*J18,2)</f>
        <v>0</v>
      </c>
      <c r="N18" s="30"/>
      <c r="P18" s="9">
        <f>M18</f>
        <v>0</v>
      </c>
    </row>
    <row r="19" spans="2:16" ht="11.25">
      <c r="B19" s="25" t="s">
        <v>61</v>
      </c>
      <c r="D19" s="29"/>
      <c r="E19" s="26"/>
      <c r="G19" s="29"/>
      <c r="H19" s="27">
        <v>1</v>
      </c>
      <c r="J19" s="30"/>
      <c r="K19" s="28"/>
      <c r="M19" s="30"/>
      <c r="N19" s="9">
        <f>ROUND(E19*H19*K19,2)</f>
        <v>0</v>
      </c>
      <c r="P19" s="9">
        <f>N19</f>
        <v>0</v>
      </c>
    </row>
    <row r="20" ht="5.25" customHeight="1"/>
    <row r="21" spans="2:16" ht="11.25">
      <c r="B21" s="22" t="s">
        <v>63</v>
      </c>
      <c r="D21" s="23">
        <f>SUM(D22:D23,D24:E25)</f>
        <v>0</v>
      </c>
      <c r="E21" s="23">
        <f>SUM(E22:E23,D24:E25)</f>
        <v>0</v>
      </c>
      <c r="M21" s="10">
        <f>SUM(M22:M24)</f>
        <v>0</v>
      </c>
      <c r="N21" s="10">
        <f>SUM(N22:N23,N25)</f>
        <v>0</v>
      </c>
      <c r="O21" s="24"/>
      <c r="P21" s="10">
        <f>SUM(P22:P25)</f>
        <v>0</v>
      </c>
    </row>
    <row r="22" spans="2:16" ht="11.25">
      <c r="B22" s="25" t="s">
        <v>58</v>
      </c>
      <c r="D22" s="26"/>
      <c r="E22" s="26"/>
      <c r="G22" s="27">
        <v>3</v>
      </c>
      <c r="H22" s="27">
        <v>5</v>
      </c>
      <c r="J22" s="28"/>
      <c r="K22" s="28"/>
      <c r="M22" s="9">
        <f>ROUND(D22*G22*J22,2)</f>
        <v>0</v>
      </c>
      <c r="N22" s="9">
        <f>ROUND(E22*H22*K22,2)</f>
        <v>0</v>
      </c>
      <c r="P22" s="9">
        <f>SUM(M22:N22)</f>
        <v>0</v>
      </c>
    </row>
    <row r="23" spans="2:16" ht="11.25">
      <c r="B23" s="25" t="s">
        <v>59</v>
      </c>
      <c r="D23" s="26"/>
      <c r="E23" s="26"/>
      <c r="G23" s="27">
        <v>1</v>
      </c>
      <c r="H23" s="27">
        <v>1</v>
      </c>
      <c r="J23" s="28"/>
      <c r="K23" s="28"/>
      <c r="M23" s="9">
        <f>ROUND(D23*G23*J23,2)</f>
        <v>0</v>
      </c>
      <c r="N23" s="9">
        <f>ROUND(E23*H23*K23,2)</f>
        <v>0</v>
      </c>
      <c r="P23" s="9">
        <f>SUM(M23:N23)</f>
        <v>0</v>
      </c>
    </row>
    <row r="24" spans="2:16" ht="11.25">
      <c r="B24" s="25" t="s">
        <v>60</v>
      </c>
      <c r="D24" s="26"/>
      <c r="E24" s="29"/>
      <c r="G24" s="27">
        <v>1</v>
      </c>
      <c r="H24" s="29"/>
      <c r="J24" s="28"/>
      <c r="K24" s="30"/>
      <c r="M24" s="9">
        <f>ROUND(D24*G24*J24,2)</f>
        <v>0</v>
      </c>
      <c r="N24" s="30"/>
      <c r="P24" s="9">
        <f>M24</f>
        <v>0</v>
      </c>
    </row>
    <row r="25" spans="2:16" ht="11.25">
      <c r="B25" s="25" t="s">
        <v>61</v>
      </c>
      <c r="D25" s="29"/>
      <c r="E25" s="26"/>
      <c r="G25" s="29"/>
      <c r="H25" s="27">
        <v>1</v>
      </c>
      <c r="J25" s="30"/>
      <c r="K25" s="28"/>
      <c r="M25" s="30"/>
      <c r="N25" s="9">
        <f>ROUND(E25*H25*K25,2)</f>
        <v>0</v>
      </c>
      <c r="P25" s="9">
        <f>N25</f>
        <v>0</v>
      </c>
    </row>
    <row r="26" ht="5.25" customHeight="1"/>
    <row r="27" spans="2:16" ht="11.25">
      <c r="B27" s="22" t="s">
        <v>64</v>
      </c>
      <c r="D27" s="23">
        <f>SUM(D28:D29,D30:E31)</f>
        <v>0</v>
      </c>
      <c r="E27" s="23">
        <f>SUM(E28:E29,D30:E31)</f>
        <v>0</v>
      </c>
      <c r="M27" s="10">
        <f>SUM(M28:M30)</f>
        <v>0</v>
      </c>
      <c r="N27" s="10">
        <f>SUM(N28:N29,N31)</f>
        <v>0</v>
      </c>
      <c r="O27" s="24"/>
      <c r="P27" s="10">
        <f>SUM(P28:P31)</f>
        <v>0</v>
      </c>
    </row>
    <row r="28" spans="2:16" ht="11.25">
      <c r="B28" s="25" t="s">
        <v>58</v>
      </c>
      <c r="D28" s="26"/>
      <c r="E28" s="26"/>
      <c r="G28" s="27">
        <v>3</v>
      </c>
      <c r="H28" s="27">
        <v>5</v>
      </c>
      <c r="J28" s="28"/>
      <c r="K28" s="28"/>
      <c r="M28" s="9">
        <f>ROUND(D28*G28*J28,2)</f>
        <v>0</v>
      </c>
      <c r="N28" s="9">
        <f>ROUND(E28*H28*K28,2)</f>
        <v>0</v>
      </c>
      <c r="P28" s="9">
        <f>SUM(M28:N28)</f>
        <v>0</v>
      </c>
    </row>
    <row r="29" spans="2:16" ht="11.25">
      <c r="B29" s="25" t="s">
        <v>59</v>
      </c>
      <c r="D29" s="26"/>
      <c r="E29" s="26"/>
      <c r="G29" s="27">
        <v>1</v>
      </c>
      <c r="H29" s="27">
        <v>1</v>
      </c>
      <c r="J29" s="28"/>
      <c r="K29" s="28"/>
      <c r="M29" s="9">
        <f>ROUND(D29*G29*J29,2)</f>
        <v>0</v>
      </c>
      <c r="N29" s="9">
        <f>ROUND(E29*H29*K29,2)</f>
        <v>0</v>
      </c>
      <c r="P29" s="9">
        <f>SUM(M29:N29)</f>
        <v>0</v>
      </c>
    </row>
    <row r="30" spans="2:16" ht="11.25">
      <c r="B30" s="25" t="s">
        <v>60</v>
      </c>
      <c r="D30" s="26"/>
      <c r="E30" s="29"/>
      <c r="G30" s="27">
        <v>1</v>
      </c>
      <c r="H30" s="29"/>
      <c r="J30" s="28"/>
      <c r="K30" s="30"/>
      <c r="M30" s="9">
        <f>ROUND(D30*G30*J30,2)</f>
        <v>0</v>
      </c>
      <c r="N30" s="30"/>
      <c r="P30" s="9">
        <f>M30</f>
        <v>0</v>
      </c>
    </row>
    <row r="31" spans="2:16" ht="11.25">
      <c r="B31" s="25" t="s">
        <v>61</v>
      </c>
      <c r="D31" s="29"/>
      <c r="E31" s="26"/>
      <c r="G31" s="29"/>
      <c r="H31" s="27">
        <v>1</v>
      </c>
      <c r="J31" s="30"/>
      <c r="K31" s="28"/>
      <c r="M31" s="30"/>
      <c r="N31" s="9">
        <f>ROUND(E31*H31*K31,2)</f>
        <v>0</v>
      </c>
      <c r="P31" s="9">
        <f>N31</f>
        <v>0</v>
      </c>
    </row>
    <row r="32" ht="5.25" customHeight="1"/>
    <row r="33" spans="2:16" ht="11.25">
      <c r="B33" s="22" t="s">
        <v>65</v>
      </c>
      <c r="D33" s="23">
        <f>SUM(D34:D35,D36:E37)</f>
        <v>0</v>
      </c>
      <c r="E33" s="23">
        <f>SUM(E34:E35,D36:E37)</f>
        <v>0</v>
      </c>
      <c r="M33" s="10">
        <f>SUM(M34:M36)</f>
        <v>0</v>
      </c>
      <c r="N33" s="10">
        <f>SUM(N34:N35,N37)</f>
        <v>0</v>
      </c>
      <c r="O33" s="24"/>
      <c r="P33" s="10">
        <f>SUM(P34:P37)</f>
        <v>0</v>
      </c>
    </row>
    <row r="34" spans="2:16" ht="11.25">
      <c r="B34" s="25" t="s">
        <v>58</v>
      </c>
      <c r="D34" s="26"/>
      <c r="E34" s="26"/>
      <c r="G34" s="27">
        <v>3</v>
      </c>
      <c r="H34" s="27">
        <v>5</v>
      </c>
      <c r="J34" s="28"/>
      <c r="K34" s="28"/>
      <c r="M34" s="9">
        <f>ROUND(D34*G34*J34,2)</f>
        <v>0</v>
      </c>
      <c r="N34" s="9">
        <f>ROUND(E34*H34*K34,2)</f>
        <v>0</v>
      </c>
      <c r="P34" s="9">
        <f>SUM(M34:N34)</f>
        <v>0</v>
      </c>
    </row>
    <row r="35" spans="2:16" ht="11.25">
      <c r="B35" s="25" t="s">
        <v>59</v>
      </c>
      <c r="D35" s="26"/>
      <c r="E35" s="26"/>
      <c r="G35" s="27">
        <v>1</v>
      </c>
      <c r="H35" s="27">
        <v>1</v>
      </c>
      <c r="J35" s="28"/>
      <c r="K35" s="28"/>
      <c r="M35" s="9">
        <f>ROUND(D35*G35*J35,2)</f>
        <v>0</v>
      </c>
      <c r="N35" s="9">
        <f>ROUND(E35*H35*K35,2)</f>
        <v>0</v>
      </c>
      <c r="P35" s="9">
        <f>SUM(M35:N35)</f>
        <v>0</v>
      </c>
    </row>
    <row r="36" spans="2:16" ht="11.25">
      <c r="B36" s="25" t="s">
        <v>60</v>
      </c>
      <c r="D36" s="26"/>
      <c r="E36" s="29"/>
      <c r="G36" s="27">
        <v>1</v>
      </c>
      <c r="H36" s="29"/>
      <c r="J36" s="28"/>
      <c r="K36" s="30"/>
      <c r="M36" s="9">
        <f>ROUND(D36*G36*J36,2)</f>
        <v>0</v>
      </c>
      <c r="N36" s="30"/>
      <c r="P36" s="9">
        <f>M36</f>
        <v>0</v>
      </c>
    </row>
    <row r="37" spans="2:16" ht="11.25">
      <c r="B37" s="25" t="s">
        <v>61</v>
      </c>
      <c r="D37" s="29"/>
      <c r="E37" s="26"/>
      <c r="G37" s="29"/>
      <c r="H37" s="27">
        <v>1</v>
      </c>
      <c r="J37" s="30"/>
      <c r="K37" s="28"/>
      <c r="M37" s="30"/>
      <c r="N37" s="9">
        <f>ROUND(E37*H37*K37,2)</f>
        <v>0</v>
      </c>
      <c r="P37" s="9">
        <f>N37</f>
        <v>0</v>
      </c>
    </row>
    <row r="38" ht="5.25" customHeight="1"/>
    <row r="39" spans="2:16" ht="11.25">
      <c r="B39" s="22" t="s">
        <v>66</v>
      </c>
      <c r="D39" s="23">
        <f>SUM(D40:D41,D42:E43)</f>
        <v>0</v>
      </c>
      <c r="E39" s="23">
        <f>SUM(E40:E41,D42:E43)</f>
        <v>0</v>
      </c>
      <c r="M39" s="10">
        <f>SUM(M40:M42)</f>
        <v>0</v>
      </c>
      <c r="N39" s="10">
        <f>SUM(N40:N41,N43)</f>
        <v>0</v>
      </c>
      <c r="O39" s="24"/>
      <c r="P39" s="10">
        <f>SUM(P40:P43)</f>
        <v>0</v>
      </c>
    </row>
    <row r="40" spans="2:16" ht="11.25">
      <c r="B40" s="25" t="s">
        <v>58</v>
      </c>
      <c r="D40" s="26"/>
      <c r="E40" s="26"/>
      <c r="G40" s="27">
        <v>3</v>
      </c>
      <c r="H40" s="27">
        <v>5</v>
      </c>
      <c r="J40" s="28"/>
      <c r="K40" s="28"/>
      <c r="M40" s="9">
        <f>ROUND(D40*G40*J40,2)</f>
        <v>0</v>
      </c>
      <c r="N40" s="9">
        <f>ROUND(E40*H40*K40,2)</f>
        <v>0</v>
      </c>
      <c r="P40" s="9">
        <f>SUM(M40:N40)</f>
        <v>0</v>
      </c>
    </row>
    <row r="41" spans="2:16" ht="11.25">
      <c r="B41" s="25" t="s">
        <v>59</v>
      </c>
      <c r="D41" s="26"/>
      <c r="E41" s="26"/>
      <c r="G41" s="27">
        <v>1</v>
      </c>
      <c r="H41" s="27">
        <v>1</v>
      </c>
      <c r="J41" s="28"/>
      <c r="K41" s="28"/>
      <c r="M41" s="9">
        <f>ROUND(D41*G41*J41,2)</f>
        <v>0</v>
      </c>
      <c r="N41" s="9">
        <f>ROUND(E41*H41*K41,2)</f>
        <v>0</v>
      </c>
      <c r="P41" s="9">
        <f>SUM(M41:N41)</f>
        <v>0</v>
      </c>
    </row>
    <row r="42" spans="2:16" ht="11.25">
      <c r="B42" s="25" t="s">
        <v>60</v>
      </c>
      <c r="D42" s="26"/>
      <c r="E42" s="29"/>
      <c r="G42" s="27">
        <v>1</v>
      </c>
      <c r="H42" s="29"/>
      <c r="J42" s="28"/>
      <c r="K42" s="30"/>
      <c r="M42" s="9">
        <f>ROUND(D42*G42*J42,2)</f>
        <v>0</v>
      </c>
      <c r="N42" s="30"/>
      <c r="P42" s="9">
        <f>M42</f>
        <v>0</v>
      </c>
    </row>
    <row r="43" spans="2:16" ht="11.25">
      <c r="B43" s="25" t="s">
        <v>61</v>
      </c>
      <c r="D43" s="29"/>
      <c r="E43" s="26"/>
      <c r="G43" s="29"/>
      <c r="H43" s="27">
        <v>1</v>
      </c>
      <c r="J43" s="30"/>
      <c r="K43" s="28"/>
      <c r="M43" s="30"/>
      <c r="N43" s="9">
        <f>ROUND(E43*H43*K43,2)</f>
        <v>0</v>
      </c>
      <c r="P43" s="9">
        <f>N43</f>
        <v>0</v>
      </c>
    </row>
    <row r="44" ht="5.25" customHeight="1"/>
    <row r="45" spans="2:16" ht="11.25">
      <c r="B45" s="22" t="s">
        <v>67</v>
      </c>
      <c r="M45" s="10">
        <f>SUM(M46:M49)</f>
        <v>0</v>
      </c>
      <c r="N45" s="10">
        <f>SUM(N46:N49)</f>
        <v>0</v>
      </c>
      <c r="O45" s="24"/>
      <c r="P45" s="10">
        <f>SUM(P46:P49)</f>
        <v>0</v>
      </c>
    </row>
    <row r="46" spans="2:16" ht="11.25">
      <c r="B46" s="66"/>
      <c r="D46" s="26"/>
      <c r="E46" s="26"/>
      <c r="G46" s="27">
        <v>1</v>
      </c>
      <c r="H46" s="27">
        <v>1</v>
      </c>
      <c r="I46" s="17">
        <v>1</v>
      </c>
      <c r="J46" s="28"/>
      <c r="K46" s="28"/>
      <c r="M46" s="9">
        <f aca="true" t="shared" si="0" ref="M46:N49">ROUND(D46*G46*J46,2)</f>
        <v>0</v>
      </c>
      <c r="N46" s="9">
        <f t="shared" si="0"/>
        <v>0</v>
      </c>
      <c r="P46" s="9">
        <f>SUM(M46:N46)</f>
        <v>0</v>
      </c>
    </row>
    <row r="47" spans="2:16" ht="11.25">
      <c r="B47" s="66"/>
      <c r="D47" s="26"/>
      <c r="E47" s="26"/>
      <c r="G47" s="27">
        <v>1</v>
      </c>
      <c r="H47" s="27">
        <v>1</v>
      </c>
      <c r="J47" s="28"/>
      <c r="K47" s="28"/>
      <c r="M47" s="9">
        <f t="shared" si="0"/>
        <v>0</v>
      </c>
      <c r="N47" s="9">
        <f t="shared" si="0"/>
        <v>0</v>
      </c>
      <c r="P47" s="9">
        <f>SUM(M47:N47)</f>
        <v>0</v>
      </c>
    </row>
    <row r="48" spans="2:16" ht="11.25">
      <c r="B48" s="66"/>
      <c r="D48" s="26"/>
      <c r="E48" s="26"/>
      <c r="G48" s="27">
        <v>1</v>
      </c>
      <c r="H48" s="27">
        <v>1</v>
      </c>
      <c r="J48" s="28"/>
      <c r="K48" s="28"/>
      <c r="M48" s="9">
        <f t="shared" si="0"/>
        <v>0</v>
      </c>
      <c r="N48" s="9">
        <f t="shared" si="0"/>
        <v>0</v>
      </c>
      <c r="P48" s="9">
        <f>SUM(M48:N48)</f>
        <v>0</v>
      </c>
    </row>
    <row r="49" spans="2:16" ht="11.25">
      <c r="B49" s="66"/>
      <c r="D49" s="26"/>
      <c r="E49" s="26"/>
      <c r="G49" s="27">
        <v>1</v>
      </c>
      <c r="H49" s="27">
        <v>1</v>
      </c>
      <c r="J49" s="28"/>
      <c r="K49" s="28"/>
      <c r="M49" s="9">
        <f t="shared" si="0"/>
        <v>0</v>
      </c>
      <c r="N49" s="9">
        <f t="shared" si="0"/>
        <v>0</v>
      </c>
      <c r="P49" s="9">
        <f>SUM(M49:N49)</f>
        <v>0</v>
      </c>
    </row>
    <row r="50" ht="5.25" customHeight="1"/>
    <row r="51" spans="2:16" ht="19.5" customHeight="1">
      <c r="B51" s="22" t="s">
        <v>28</v>
      </c>
      <c r="D51" s="23">
        <f>SUM(D9,D15,D21,D27,D33,D39)</f>
        <v>0</v>
      </c>
      <c r="E51" s="23">
        <f>SUM(E9,E15,E21,E27,E33,E39)</f>
        <v>0</v>
      </c>
      <c r="M51" s="10">
        <f>SUM(M9,M15,M21,M27,M33,M39,M45)</f>
        <v>0</v>
      </c>
      <c r="N51" s="10">
        <f>SUM(N9,N15,N21,N27,N33,N39,N45)</f>
        <v>0</v>
      </c>
      <c r="P51" s="10">
        <f>SUM(P9,P15,P21,P27,P33,P39,P45)</f>
        <v>0</v>
      </c>
    </row>
    <row r="52" ht="5.25" customHeight="1"/>
    <row r="53" spans="2:16" ht="11.25">
      <c r="B53" s="21" t="s">
        <v>54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ht="5.25" customHeight="1"/>
    <row r="55" spans="2:16" ht="11.25">
      <c r="B55" s="22" t="s">
        <v>57</v>
      </c>
      <c r="D55" s="23">
        <f>SUM(D56:D57,D58:E59)</f>
        <v>0</v>
      </c>
      <c r="E55" s="23">
        <f>SUM(E56:E57,D58:E59)</f>
        <v>0</v>
      </c>
      <c r="M55" s="10">
        <f>SUM(M56:M58)</f>
        <v>0</v>
      </c>
      <c r="N55" s="10">
        <f>SUM(N56:N57,N59)</f>
        <v>0</v>
      </c>
      <c r="O55" s="24"/>
      <c r="P55" s="10">
        <f>SUM(P56:P59)</f>
        <v>0</v>
      </c>
    </row>
    <row r="56" spans="2:16" ht="11.25">
      <c r="B56" s="25" t="s">
        <v>58</v>
      </c>
      <c r="D56" s="26"/>
      <c r="E56" s="26"/>
      <c r="G56" s="27">
        <v>3</v>
      </c>
      <c r="H56" s="27">
        <v>5</v>
      </c>
      <c r="J56" s="28"/>
      <c r="K56" s="28"/>
      <c r="M56" s="9">
        <f>ROUND(D56*G56*J56,2)</f>
        <v>0</v>
      </c>
      <c r="N56" s="9">
        <f>ROUND(E56*H56*K56,2)</f>
        <v>0</v>
      </c>
      <c r="P56" s="9">
        <f>SUM(M56:N56)</f>
        <v>0</v>
      </c>
    </row>
    <row r="57" spans="2:16" ht="11.25">
      <c r="B57" s="25" t="s">
        <v>59</v>
      </c>
      <c r="D57" s="26"/>
      <c r="E57" s="26"/>
      <c r="G57" s="27">
        <v>1</v>
      </c>
      <c r="H57" s="27">
        <v>1</v>
      </c>
      <c r="J57" s="28"/>
      <c r="K57" s="28"/>
      <c r="M57" s="9">
        <f>ROUND(D57*G57*J57,2)</f>
        <v>0</v>
      </c>
      <c r="N57" s="9">
        <f>ROUND(E57*H57*K57,2)</f>
        <v>0</v>
      </c>
      <c r="P57" s="9">
        <f>SUM(M57:N57)</f>
        <v>0</v>
      </c>
    </row>
    <row r="58" spans="2:16" ht="11.25">
      <c r="B58" s="25" t="s">
        <v>60</v>
      </c>
      <c r="D58" s="26"/>
      <c r="E58" s="29"/>
      <c r="G58" s="27">
        <v>1</v>
      </c>
      <c r="H58" s="29"/>
      <c r="J58" s="28"/>
      <c r="K58" s="30"/>
      <c r="M58" s="9">
        <f>ROUND(D58*G58*J58,2)</f>
        <v>0</v>
      </c>
      <c r="N58" s="30"/>
      <c r="P58" s="9">
        <f>M58</f>
        <v>0</v>
      </c>
    </row>
    <row r="59" spans="2:16" ht="11.25">
      <c r="B59" s="25" t="s">
        <v>61</v>
      </c>
      <c r="D59" s="29"/>
      <c r="E59" s="26"/>
      <c r="G59" s="29"/>
      <c r="H59" s="27">
        <v>1</v>
      </c>
      <c r="J59" s="30"/>
      <c r="K59" s="28"/>
      <c r="M59" s="30"/>
      <c r="N59" s="9">
        <f>ROUND(E59*H59*K59,2)</f>
        <v>0</v>
      </c>
      <c r="P59" s="9">
        <f>N59</f>
        <v>0</v>
      </c>
    </row>
    <row r="60" ht="5.25" customHeight="1"/>
    <row r="61" spans="2:16" ht="11.25">
      <c r="B61" s="22" t="s">
        <v>62</v>
      </c>
      <c r="D61" s="23">
        <f>SUM(D62:D63,D64:E65)</f>
        <v>0</v>
      </c>
      <c r="E61" s="23">
        <f>SUM(E62:E63,D64:E65)</f>
        <v>0</v>
      </c>
      <c r="M61" s="10">
        <f>SUM(M62:M64)</f>
        <v>0</v>
      </c>
      <c r="N61" s="10">
        <f>SUM(N62:N63,N65)</f>
        <v>0</v>
      </c>
      <c r="O61" s="24"/>
      <c r="P61" s="10">
        <f>SUM(P62:P65)</f>
        <v>0</v>
      </c>
    </row>
    <row r="62" spans="2:16" ht="11.25">
      <c r="B62" s="25" t="s">
        <v>58</v>
      </c>
      <c r="D62" s="26"/>
      <c r="E62" s="26"/>
      <c r="G62" s="27">
        <v>3</v>
      </c>
      <c r="H62" s="27">
        <v>5</v>
      </c>
      <c r="J62" s="28"/>
      <c r="K62" s="28"/>
      <c r="M62" s="9">
        <f>ROUND(D62*G62*J62,2)</f>
        <v>0</v>
      </c>
      <c r="N62" s="9">
        <f>ROUND(E62*H62*K62,2)</f>
        <v>0</v>
      </c>
      <c r="P62" s="9">
        <f>SUM(M62:N62)</f>
        <v>0</v>
      </c>
    </row>
    <row r="63" spans="2:16" ht="11.25">
      <c r="B63" s="25" t="s">
        <v>59</v>
      </c>
      <c r="D63" s="26"/>
      <c r="E63" s="26"/>
      <c r="G63" s="27">
        <v>1</v>
      </c>
      <c r="H63" s="27">
        <v>1</v>
      </c>
      <c r="J63" s="28"/>
      <c r="K63" s="28"/>
      <c r="M63" s="9">
        <f>ROUND(D63*G63*J63,2)</f>
        <v>0</v>
      </c>
      <c r="N63" s="9">
        <f>ROUND(E63*H63*K63,2)</f>
        <v>0</v>
      </c>
      <c r="P63" s="9">
        <f>SUM(M63:N63)</f>
        <v>0</v>
      </c>
    </row>
    <row r="64" spans="2:16" ht="11.25">
      <c r="B64" s="25" t="s">
        <v>60</v>
      </c>
      <c r="D64" s="26"/>
      <c r="E64" s="29"/>
      <c r="G64" s="27">
        <v>1</v>
      </c>
      <c r="H64" s="29"/>
      <c r="J64" s="28"/>
      <c r="K64" s="30"/>
      <c r="M64" s="9">
        <f>ROUND(D64*G64*J64,2)</f>
        <v>0</v>
      </c>
      <c r="N64" s="30"/>
      <c r="P64" s="9">
        <f>M64</f>
        <v>0</v>
      </c>
    </row>
    <row r="65" spans="2:16" ht="11.25">
      <c r="B65" s="25" t="s">
        <v>61</v>
      </c>
      <c r="D65" s="29"/>
      <c r="E65" s="26"/>
      <c r="G65" s="29"/>
      <c r="H65" s="27">
        <v>1</v>
      </c>
      <c r="J65" s="30"/>
      <c r="K65" s="28"/>
      <c r="M65" s="30"/>
      <c r="N65" s="9">
        <f>ROUND(E65*H65*K65,2)</f>
        <v>0</v>
      </c>
      <c r="P65" s="9">
        <f>N65</f>
        <v>0</v>
      </c>
    </row>
    <row r="66" ht="5.25" customHeight="1"/>
    <row r="67" spans="2:16" ht="11.25">
      <c r="B67" s="22" t="s">
        <v>63</v>
      </c>
      <c r="D67" s="23">
        <f>SUM(D68:D69,D70:E71)</f>
        <v>0</v>
      </c>
      <c r="E67" s="23">
        <f>SUM(E68:E69,D70:E71)</f>
        <v>0</v>
      </c>
      <c r="M67" s="10">
        <f>SUM(M68:M70)</f>
        <v>0</v>
      </c>
      <c r="N67" s="10">
        <f>SUM(N68:N69,N71)</f>
        <v>0</v>
      </c>
      <c r="O67" s="24"/>
      <c r="P67" s="10">
        <f>SUM(P68:P71)</f>
        <v>0</v>
      </c>
    </row>
    <row r="68" spans="2:16" ht="11.25">
      <c r="B68" s="25" t="s">
        <v>58</v>
      </c>
      <c r="D68" s="26"/>
      <c r="E68" s="26"/>
      <c r="G68" s="27">
        <v>3</v>
      </c>
      <c r="H68" s="27">
        <v>5</v>
      </c>
      <c r="J68" s="28"/>
      <c r="K68" s="28"/>
      <c r="M68" s="9">
        <f>ROUND(D68*G68*J68,2)</f>
        <v>0</v>
      </c>
      <c r="N68" s="9">
        <f>ROUND(E68*H68*K68,2)</f>
        <v>0</v>
      </c>
      <c r="P68" s="9">
        <f>SUM(M68:N68)</f>
        <v>0</v>
      </c>
    </row>
    <row r="69" spans="2:16" ht="11.25">
      <c r="B69" s="25" t="s">
        <v>59</v>
      </c>
      <c r="D69" s="26"/>
      <c r="E69" s="26"/>
      <c r="G69" s="27">
        <v>1</v>
      </c>
      <c r="H69" s="27">
        <v>1</v>
      </c>
      <c r="J69" s="28"/>
      <c r="K69" s="28"/>
      <c r="M69" s="9">
        <f>ROUND(D69*G69*J69,2)</f>
        <v>0</v>
      </c>
      <c r="N69" s="9">
        <f>ROUND(E69*H69*K69,2)</f>
        <v>0</v>
      </c>
      <c r="P69" s="9">
        <f>SUM(M69:N69)</f>
        <v>0</v>
      </c>
    </row>
    <row r="70" spans="2:16" ht="11.25">
      <c r="B70" s="25" t="s">
        <v>60</v>
      </c>
      <c r="D70" s="26"/>
      <c r="E70" s="29"/>
      <c r="G70" s="27">
        <v>1</v>
      </c>
      <c r="H70" s="29"/>
      <c r="J70" s="28"/>
      <c r="K70" s="30"/>
      <c r="M70" s="9">
        <f>ROUND(D70*G70*J70,2)</f>
        <v>0</v>
      </c>
      <c r="N70" s="30"/>
      <c r="P70" s="9">
        <f>M70</f>
        <v>0</v>
      </c>
    </row>
    <row r="71" spans="2:16" ht="11.25">
      <c r="B71" s="25" t="s">
        <v>61</v>
      </c>
      <c r="D71" s="29"/>
      <c r="E71" s="26"/>
      <c r="G71" s="29"/>
      <c r="H71" s="27">
        <v>1</v>
      </c>
      <c r="J71" s="30"/>
      <c r="K71" s="28"/>
      <c r="M71" s="30"/>
      <c r="N71" s="9">
        <f>ROUND(E71*H71*K71,2)</f>
        <v>0</v>
      </c>
      <c r="P71" s="9">
        <f>N71</f>
        <v>0</v>
      </c>
    </row>
    <row r="72" ht="5.25" customHeight="1"/>
    <row r="73" spans="2:16" ht="11.25">
      <c r="B73" s="22" t="s">
        <v>64</v>
      </c>
      <c r="D73" s="23">
        <f>SUM(D74:D75,D76:E77)</f>
        <v>0</v>
      </c>
      <c r="E73" s="23">
        <f>SUM(E74:E75,D76:E77)</f>
        <v>0</v>
      </c>
      <c r="M73" s="10">
        <f>SUM(M74:M76)</f>
        <v>0</v>
      </c>
      <c r="N73" s="10">
        <f>SUM(N74:N75,N77)</f>
        <v>0</v>
      </c>
      <c r="O73" s="24"/>
      <c r="P73" s="10">
        <f>SUM(P74:P77)</f>
        <v>0</v>
      </c>
    </row>
    <row r="74" spans="2:16" ht="11.25">
      <c r="B74" s="25" t="s">
        <v>58</v>
      </c>
      <c r="D74" s="26"/>
      <c r="E74" s="26"/>
      <c r="G74" s="27">
        <v>3</v>
      </c>
      <c r="H74" s="27">
        <v>5</v>
      </c>
      <c r="J74" s="28"/>
      <c r="K74" s="28"/>
      <c r="M74" s="9">
        <f>ROUND(D74*G74*J74,2)</f>
        <v>0</v>
      </c>
      <c r="N74" s="9">
        <f>ROUND(E74*H74*K74,2)</f>
        <v>0</v>
      </c>
      <c r="P74" s="9">
        <f>SUM(M74:N74)</f>
        <v>0</v>
      </c>
    </row>
    <row r="75" spans="2:16" ht="11.25">
      <c r="B75" s="25" t="s">
        <v>59</v>
      </c>
      <c r="D75" s="26"/>
      <c r="E75" s="26"/>
      <c r="G75" s="27">
        <v>1</v>
      </c>
      <c r="H75" s="27">
        <v>1</v>
      </c>
      <c r="J75" s="28"/>
      <c r="K75" s="28"/>
      <c r="M75" s="9">
        <f>ROUND(D75*G75*J75,2)</f>
        <v>0</v>
      </c>
      <c r="N75" s="9">
        <f>ROUND(E75*H75*K75,2)</f>
        <v>0</v>
      </c>
      <c r="P75" s="9">
        <f>SUM(M75:N75)</f>
        <v>0</v>
      </c>
    </row>
    <row r="76" spans="2:16" ht="11.25">
      <c r="B76" s="25" t="s">
        <v>60</v>
      </c>
      <c r="D76" s="26"/>
      <c r="E76" s="29"/>
      <c r="G76" s="27">
        <v>1</v>
      </c>
      <c r="H76" s="29"/>
      <c r="J76" s="28"/>
      <c r="K76" s="30"/>
      <c r="M76" s="9">
        <f>ROUND(D76*G76*J76,2)</f>
        <v>0</v>
      </c>
      <c r="N76" s="30"/>
      <c r="P76" s="9">
        <f>M76</f>
        <v>0</v>
      </c>
    </row>
    <row r="77" spans="2:16" ht="11.25">
      <c r="B77" s="25" t="s">
        <v>61</v>
      </c>
      <c r="D77" s="29"/>
      <c r="E77" s="26"/>
      <c r="G77" s="29"/>
      <c r="H77" s="27">
        <v>1</v>
      </c>
      <c r="J77" s="30"/>
      <c r="K77" s="28"/>
      <c r="M77" s="30"/>
      <c r="N77" s="9">
        <f>ROUND(E77*H77*K77,2)</f>
        <v>0</v>
      </c>
      <c r="P77" s="9">
        <f>N77</f>
        <v>0</v>
      </c>
    </row>
    <row r="78" ht="5.25" customHeight="1"/>
    <row r="79" spans="2:16" ht="11.25">
      <c r="B79" s="22" t="s">
        <v>65</v>
      </c>
      <c r="D79" s="23">
        <f>SUM(D80:D81,D82:E83)</f>
        <v>0</v>
      </c>
      <c r="E79" s="23">
        <f>SUM(E80:E81,D82:E83)</f>
        <v>0</v>
      </c>
      <c r="M79" s="10">
        <f>SUM(M80:M82)</f>
        <v>0</v>
      </c>
      <c r="N79" s="10">
        <f>SUM(N80:N81,N83)</f>
        <v>0</v>
      </c>
      <c r="O79" s="24"/>
      <c r="P79" s="10">
        <f>SUM(P80:P83)</f>
        <v>0</v>
      </c>
    </row>
    <row r="80" spans="2:16" ht="11.25">
      <c r="B80" s="25" t="s">
        <v>58</v>
      </c>
      <c r="D80" s="26"/>
      <c r="E80" s="26"/>
      <c r="G80" s="27">
        <v>3</v>
      </c>
      <c r="H80" s="27">
        <v>5</v>
      </c>
      <c r="J80" s="28"/>
      <c r="K80" s="28"/>
      <c r="M80" s="9">
        <f>ROUND(D80*G80*J80,2)</f>
        <v>0</v>
      </c>
      <c r="N80" s="9">
        <f>ROUND(E80*H80*K80,2)</f>
        <v>0</v>
      </c>
      <c r="P80" s="9">
        <f>SUM(M80:N80)</f>
        <v>0</v>
      </c>
    </row>
    <row r="81" spans="2:16" ht="11.25">
      <c r="B81" s="25" t="s">
        <v>59</v>
      </c>
      <c r="D81" s="26"/>
      <c r="E81" s="26"/>
      <c r="G81" s="27">
        <v>1</v>
      </c>
      <c r="H81" s="27">
        <v>1</v>
      </c>
      <c r="J81" s="28"/>
      <c r="K81" s="28"/>
      <c r="M81" s="9">
        <f>ROUND(D81*G81*J81,2)</f>
        <v>0</v>
      </c>
      <c r="N81" s="9">
        <f>ROUND(E81*H81*K81,2)</f>
        <v>0</v>
      </c>
      <c r="P81" s="9">
        <f>SUM(M81:N81)</f>
        <v>0</v>
      </c>
    </row>
    <row r="82" spans="2:16" ht="11.25">
      <c r="B82" s="25" t="s">
        <v>60</v>
      </c>
      <c r="D82" s="26"/>
      <c r="E82" s="29"/>
      <c r="G82" s="27">
        <v>1</v>
      </c>
      <c r="H82" s="29"/>
      <c r="J82" s="28"/>
      <c r="K82" s="30"/>
      <c r="M82" s="9">
        <f>ROUND(D82*G82*J82,2)</f>
        <v>0</v>
      </c>
      <c r="N82" s="30"/>
      <c r="P82" s="9">
        <f>M82</f>
        <v>0</v>
      </c>
    </row>
    <row r="83" spans="2:16" ht="11.25">
      <c r="B83" s="25" t="s">
        <v>61</v>
      </c>
      <c r="D83" s="29"/>
      <c r="E83" s="26"/>
      <c r="G83" s="29"/>
      <c r="H83" s="27">
        <v>1</v>
      </c>
      <c r="J83" s="30"/>
      <c r="K83" s="28"/>
      <c r="M83" s="30"/>
      <c r="N83" s="9">
        <f>ROUND(E83*H83*K83,2)</f>
        <v>0</v>
      </c>
      <c r="P83" s="9">
        <f>N83</f>
        <v>0</v>
      </c>
    </row>
    <row r="84" ht="5.25" customHeight="1"/>
    <row r="85" spans="2:16" ht="11.25">
      <c r="B85" s="22" t="s">
        <v>66</v>
      </c>
      <c r="D85" s="23">
        <f>SUM(D86:D87,D88:E89)</f>
        <v>0</v>
      </c>
      <c r="E85" s="23">
        <f>SUM(E86:E87,D88:E89)</f>
        <v>0</v>
      </c>
      <c r="M85" s="10">
        <f>SUM(M86:M88)</f>
        <v>0</v>
      </c>
      <c r="N85" s="10">
        <f>SUM(N86:N87,N89)</f>
        <v>0</v>
      </c>
      <c r="O85" s="24"/>
      <c r="P85" s="10">
        <f>SUM(P86:P89)</f>
        <v>0</v>
      </c>
    </row>
    <row r="86" spans="2:16" ht="11.25">
      <c r="B86" s="25" t="s">
        <v>58</v>
      </c>
      <c r="D86" s="26"/>
      <c r="E86" s="26"/>
      <c r="G86" s="27">
        <v>3</v>
      </c>
      <c r="H86" s="27">
        <v>5</v>
      </c>
      <c r="J86" s="28"/>
      <c r="K86" s="28"/>
      <c r="M86" s="9">
        <f>ROUND(D86*G86*J86,2)</f>
        <v>0</v>
      </c>
      <c r="N86" s="9">
        <f>ROUND(E86*H86*K86,2)</f>
        <v>0</v>
      </c>
      <c r="P86" s="9">
        <f>SUM(M86:N86)</f>
        <v>0</v>
      </c>
    </row>
    <row r="87" spans="2:16" ht="11.25">
      <c r="B87" s="25" t="s">
        <v>59</v>
      </c>
      <c r="D87" s="26"/>
      <c r="E87" s="26"/>
      <c r="G87" s="27">
        <v>1</v>
      </c>
      <c r="H87" s="27">
        <v>1</v>
      </c>
      <c r="J87" s="28"/>
      <c r="K87" s="28"/>
      <c r="M87" s="9">
        <f>ROUND(D87*G87*J87,2)</f>
        <v>0</v>
      </c>
      <c r="N87" s="9">
        <f>ROUND(E87*H87*K87,2)</f>
        <v>0</v>
      </c>
      <c r="P87" s="9">
        <f>SUM(M87:N87)</f>
        <v>0</v>
      </c>
    </row>
    <row r="88" spans="2:16" ht="11.25">
      <c r="B88" s="25" t="s">
        <v>60</v>
      </c>
      <c r="D88" s="26"/>
      <c r="E88" s="29"/>
      <c r="G88" s="27">
        <v>1</v>
      </c>
      <c r="H88" s="29"/>
      <c r="J88" s="28"/>
      <c r="K88" s="30"/>
      <c r="M88" s="9">
        <f>ROUND(D88*G88*J88,2)</f>
        <v>0</v>
      </c>
      <c r="N88" s="30"/>
      <c r="P88" s="9">
        <f>M88</f>
        <v>0</v>
      </c>
    </row>
    <row r="89" spans="2:16" ht="11.25">
      <c r="B89" s="25" t="s">
        <v>61</v>
      </c>
      <c r="D89" s="29"/>
      <c r="E89" s="26"/>
      <c r="G89" s="29"/>
      <c r="H89" s="27">
        <v>1</v>
      </c>
      <c r="J89" s="30"/>
      <c r="K89" s="28"/>
      <c r="M89" s="30"/>
      <c r="N89" s="9">
        <f>ROUND(E89*H89*K89,2)</f>
        <v>0</v>
      </c>
      <c r="P89" s="9">
        <f>N89</f>
        <v>0</v>
      </c>
    </row>
    <row r="90" ht="5.25" customHeight="1"/>
    <row r="91" spans="2:16" ht="11.25">
      <c r="B91" s="22" t="s">
        <v>67</v>
      </c>
      <c r="M91" s="10">
        <f>SUM(M92:M95)</f>
        <v>0</v>
      </c>
      <c r="N91" s="10">
        <f>SUM(N92:N95)</f>
        <v>0</v>
      </c>
      <c r="O91" s="24"/>
      <c r="P91" s="10">
        <f>SUM(P92:P95)</f>
        <v>0</v>
      </c>
    </row>
    <row r="92" spans="2:16" ht="11.25">
      <c r="B92" s="66"/>
      <c r="D92" s="26"/>
      <c r="E92" s="26"/>
      <c r="G92" s="27">
        <v>1</v>
      </c>
      <c r="H92" s="27">
        <v>1</v>
      </c>
      <c r="J92" s="28"/>
      <c r="K92" s="28"/>
      <c r="M92" s="9">
        <f aca="true" t="shared" si="1" ref="M92:N95">ROUND(D92*G92*J92,2)</f>
        <v>0</v>
      </c>
      <c r="N92" s="9">
        <f t="shared" si="1"/>
        <v>0</v>
      </c>
      <c r="P92" s="9">
        <f>SUM(M92:N92)</f>
        <v>0</v>
      </c>
    </row>
    <row r="93" spans="2:16" ht="11.25">
      <c r="B93" s="66"/>
      <c r="D93" s="26"/>
      <c r="E93" s="26"/>
      <c r="G93" s="27">
        <v>1</v>
      </c>
      <c r="H93" s="27">
        <v>1</v>
      </c>
      <c r="J93" s="28"/>
      <c r="K93" s="28"/>
      <c r="M93" s="9">
        <f t="shared" si="1"/>
        <v>0</v>
      </c>
      <c r="N93" s="9">
        <f t="shared" si="1"/>
        <v>0</v>
      </c>
      <c r="P93" s="9">
        <f>SUM(M93:N93)</f>
        <v>0</v>
      </c>
    </row>
    <row r="94" spans="2:16" ht="11.25">
      <c r="B94" s="66"/>
      <c r="D94" s="26"/>
      <c r="E94" s="26"/>
      <c r="G94" s="27">
        <v>1</v>
      </c>
      <c r="H94" s="27">
        <v>1</v>
      </c>
      <c r="J94" s="28"/>
      <c r="K94" s="28"/>
      <c r="M94" s="9">
        <f t="shared" si="1"/>
        <v>0</v>
      </c>
      <c r="N94" s="9">
        <f t="shared" si="1"/>
        <v>0</v>
      </c>
      <c r="P94" s="9">
        <f>SUM(M94:N94)</f>
        <v>0</v>
      </c>
    </row>
    <row r="95" spans="2:16" ht="11.25">
      <c r="B95" s="66"/>
      <c r="D95" s="26"/>
      <c r="E95" s="26"/>
      <c r="G95" s="27">
        <v>1</v>
      </c>
      <c r="H95" s="27">
        <v>1</v>
      </c>
      <c r="J95" s="28"/>
      <c r="K95" s="28"/>
      <c r="M95" s="9">
        <f t="shared" si="1"/>
        <v>0</v>
      </c>
      <c r="N95" s="9">
        <f t="shared" si="1"/>
        <v>0</v>
      </c>
      <c r="P95" s="9">
        <f>SUM(M95:N95)</f>
        <v>0</v>
      </c>
    </row>
    <row r="96" ht="5.25" customHeight="1"/>
    <row r="97" spans="2:16" ht="19.5" customHeight="1">
      <c r="B97" s="22" t="s">
        <v>28</v>
      </c>
      <c r="D97" s="23">
        <f>SUM(D55,D61,D67,D73,D79,D85)</f>
        <v>0</v>
      </c>
      <c r="E97" s="23">
        <f>SUM(E55,E61,E67,E73,E79,E85)</f>
        <v>0</v>
      </c>
      <c r="M97" s="10">
        <f>SUM(M55,M61,M67,M73,M79,M85,M91)</f>
        <v>0</v>
      </c>
      <c r="N97" s="10">
        <f>SUM(N55,N61,N67,N73,N79,N85,N91)</f>
        <v>0</v>
      </c>
      <c r="P97" s="10">
        <f>SUM(P55,P61,P67,P73,P79,P85,P91)</f>
        <v>0</v>
      </c>
    </row>
    <row r="98" ht="5.25" customHeight="1"/>
    <row r="99" spans="2:16" ht="11.25">
      <c r="B99" s="21" t="s">
        <v>54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ht="5.25" customHeight="1"/>
    <row r="101" spans="2:16" ht="11.25">
      <c r="B101" s="22" t="s">
        <v>57</v>
      </c>
      <c r="D101" s="23">
        <f>SUM(D102:D103,D104:E105)</f>
        <v>0</v>
      </c>
      <c r="E101" s="23">
        <f>SUM(E102:E103,D104:E105)</f>
        <v>0</v>
      </c>
      <c r="M101" s="10">
        <f>SUM(M102:M104)</f>
        <v>0</v>
      </c>
      <c r="N101" s="10">
        <f>SUM(N102:N103,N105)</f>
        <v>0</v>
      </c>
      <c r="O101" s="24"/>
      <c r="P101" s="10">
        <f>SUM(P102:P105)</f>
        <v>0</v>
      </c>
    </row>
    <row r="102" spans="2:16" ht="11.25">
      <c r="B102" s="25" t="s">
        <v>58</v>
      </c>
      <c r="D102" s="26"/>
      <c r="E102" s="26"/>
      <c r="G102" s="27">
        <v>3</v>
      </c>
      <c r="H102" s="27">
        <v>5</v>
      </c>
      <c r="J102" s="28"/>
      <c r="K102" s="28"/>
      <c r="M102" s="9">
        <f>ROUND(D102*G102*J102,2)</f>
        <v>0</v>
      </c>
      <c r="N102" s="9">
        <f>ROUND(E102*H102*K102,2)</f>
        <v>0</v>
      </c>
      <c r="P102" s="9">
        <f>SUM(M102:N102)</f>
        <v>0</v>
      </c>
    </row>
    <row r="103" spans="2:16" ht="11.25">
      <c r="B103" s="25" t="s">
        <v>59</v>
      </c>
      <c r="D103" s="26"/>
      <c r="E103" s="26"/>
      <c r="G103" s="27">
        <v>1</v>
      </c>
      <c r="H103" s="27">
        <v>1</v>
      </c>
      <c r="J103" s="28"/>
      <c r="K103" s="28"/>
      <c r="M103" s="9">
        <f>ROUND(D103*G103*J103,2)</f>
        <v>0</v>
      </c>
      <c r="N103" s="9">
        <f>ROUND(E103*H103*K103,2)</f>
        <v>0</v>
      </c>
      <c r="P103" s="9">
        <f>SUM(M103:N103)</f>
        <v>0</v>
      </c>
    </row>
    <row r="104" spans="2:16" ht="11.25">
      <c r="B104" s="25" t="s">
        <v>60</v>
      </c>
      <c r="D104" s="26"/>
      <c r="E104" s="29"/>
      <c r="G104" s="27">
        <v>1</v>
      </c>
      <c r="H104" s="29"/>
      <c r="J104" s="28"/>
      <c r="K104" s="30"/>
      <c r="M104" s="9">
        <f>ROUND(D104*G104*J104,2)</f>
        <v>0</v>
      </c>
      <c r="N104" s="30"/>
      <c r="P104" s="9">
        <f>M104</f>
        <v>0</v>
      </c>
    </row>
    <row r="105" spans="2:16" ht="11.25">
      <c r="B105" s="25" t="s">
        <v>61</v>
      </c>
      <c r="D105" s="29"/>
      <c r="E105" s="26"/>
      <c r="G105" s="29"/>
      <c r="H105" s="27">
        <v>1</v>
      </c>
      <c r="J105" s="30"/>
      <c r="K105" s="28"/>
      <c r="M105" s="30"/>
      <c r="N105" s="9">
        <f>ROUND(E105*H105*K105,2)</f>
        <v>0</v>
      </c>
      <c r="P105" s="9">
        <f>N105</f>
        <v>0</v>
      </c>
    </row>
    <row r="106" ht="5.25" customHeight="1"/>
    <row r="107" spans="2:16" ht="11.25">
      <c r="B107" s="22" t="s">
        <v>62</v>
      </c>
      <c r="D107" s="23">
        <f>SUM(D108:D109,D110:E111)</f>
        <v>0</v>
      </c>
      <c r="E107" s="23">
        <f>SUM(E108:E109,D110:E111)</f>
        <v>0</v>
      </c>
      <c r="M107" s="10">
        <f>SUM(M108:M110)</f>
        <v>0</v>
      </c>
      <c r="N107" s="10">
        <f>SUM(N108:N109,N111)</f>
        <v>0</v>
      </c>
      <c r="O107" s="24"/>
      <c r="P107" s="10">
        <f>SUM(P108:P111)</f>
        <v>0</v>
      </c>
    </row>
    <row r="108" spans="2:16" ht="11.25">
      <c r="B108" s="25" t="s">
        <v>58</v>
      </c>
      <c r="D108" s="26"/>
      <c r="E108" s="26"/>
      <c r="G108" s="27">
        <v>3</v>
      </c>
      <c r="H108" s="27">
        <v>5</v>
      </c>
      <c r="J108" s="28"/>
      <c r="K108" s="28"/>
      <c r="M108" s="9">
        <f>ROUND(D108*G108*J108,2)</f>
        <v>0</v>
      </c>
      <c r="N108" s="9">
        <f>ROUND(E108*H108*K108,2)</f>
        <v>0</v>
      </c>
      <c r="P108" s="9">
        <f>SUM(M108:N108)</f>
        <v>0</v>
      </c>
    </row>
    <row r="109" spans="2:16" ht="11.25">
      <c r="B109" s="25" t="s">
        <v>59</v>
      </c>
      <c r="D109" s="26"/>
      <c r="E109" s="26"/>
      <c r="G109" s="27">
        <v>1</v>
      </c>
      <c r="H109" s="27">
        <v>1</v>
      </c>
      <c r="J109" s="28"/>
      <c r="K109" s="28"/>
      <c r="M109" s="9">
        <f>ROUND(D109*G109*J109,2)</f>
        <v>0</v>
      </c>
      <c r="N109" s="9">
        <f>ROUND(E109*H109*K109,2)</f>
        <v>0</v>
      </c>
      <c r="P109" s="9">
        <f>SUM(M109:N109)</f>
        <v>0</v>
      </c>
    </row>
    <row r="110" spans="2:16" ht="11.25">
      <c r="B110" s="25" t="s">
        <v>60</v>
      </c>
      <c r="D110" s="26"/>
      <c r="E110" s="29"/>
      <c r="G110" s="27">
        <v>1</v>
      </c>
      <c r="H110" s="29"/>
      <c r="J110" s="28"/>
      <c r="K110" s="30"/>
      <c r="M110" s="9">
        <f>ROUND(D110*G110*J110,2)</f>
        <v>0</v>
      </c>
      <c r="N110" s="30"/>
      <c r="P110" s="9">
        <f>M110</f>
        <v>0</v>
      </c>
    </row>
    <row r="111" spans="2:16" ht="11.25">
      <c r="B111" s="25" t="s">
        <v>61</v>
      </c>
      <c r="D111" s="29"/>
      <c r="E111" s="26"/>
      <c r="G111" s="29"/>
      <c r="H111" s="27">
        <v>1</v>
      </c>
      <c r="J111" s="30"/>
      <c r="K111" s="28"/>
      <c r="M111" s="30"/>
      <c r="N111" s="9">
        <f>ROUND(E111*H111*K111,2)</f>
        <v>0</v>
      </c>
      <c r="P111" s="9">
        <f>N111</f>
        <v>0</v>
      </c>
    </row>
    <row r="112" ht="5.25" customHeight="1"/>
    <row r="113" spans="2:16" ht="11.25">
      <c r="B113" s="22" t="s">
        <v>63</v>
      </c>
      <c r="D113" s="23">
        <f>SUM(D114:D115,D116:E117)</f>
        <v>0</v>
      </c>
      <c r="E113" s="23">
        <f>SUM(E114:E115,D116:E117)</f>
        <v>0</v>
      </c>
      <c r="M113" s="10">
        <f>SUM(M114:M116)</f>
        <v>0</v>
      </c>
      <c r="N113" s="10">
        <f>SUM(N114:N115,N117)</f>
        <v>0</v>
      </c>
      <c r="O113" s="24"/>
      <c r="P113" s="10">
        <f>SUM(P114:P117)</f>
        <v>0</v>
      </c>
    </row>
    <row r="114" spans="2:16" ht="11.25">
      <c r="B114" s="25" t="s">
        <v>58</v>
      </c>
      <c r="D114" s="26"/>
      <c r="E114" s="26"/>
      <c r="G114" s="27">
        <v>3</v>
      </c>
      <c r="H114" s="27">
        <v>5</v>
      </c>
      <c r="J114" s="28"/>
      <c r="K114" s="28"/>
      <c r="M114" s="9">
        <f>ROUND(D114*G114*J114,2)</f>
        <v>0</v>
      </c>
      <c r="N114" s="9">
        <f>ROUND(E114*H114*K114,2)</f>
        <v>0</v>
      </c>
      <c r="P114" s="9">
        <f>SUM(M114:N114)</f>
        <v>0</v>
      </c>
    </row>
    <row r="115" spans="2:16" ht="11.25">
      <c r="B115" s="25" t="s">
        <v>59</v>
      </c>
      <c r="D115" s="26"/>
      <c r="E115" s="26"/>
      <c r="G115" s="27">
        <v>1</v>
      </c>
      <c r="H115" s="27">
        <v>1</v>
      </c>
      <c r="J115" s="28"/>
      <c r="K115" s="28"/>
      <c r="M115" s="9">
        <f>ROUND(D115*G115*J115,2)</f>
        <v>0</v>
      </c>
      <c r="N115" s="9">
        <f>ROUND(E115*H115*K115,2)</f>
        <v>0</v>
      </c>
      <c r="P115" s="9">
        <f>SUM(M115:N115)</f>
        <v>0</v>
      </c>
    </row>
    <row r="116" spans="2:16" ht="11.25">
      <c r="B116" s="25" t="s">
        <v>60</v>
      </c>
      <c r="D116" s="26"/>
      <c r="E116" s="29"/>
      <c r="G116" s="27">
        <v>1</v>
      </c>
      <c r="H116" s="29"/>
      <c r="J116" s="28"/>
      <c r="K116" s="30"/>
      <c r="M116" s="9">
        <f>ROUND(D116*G116*J116,2)</f>
        <v>0</v>
      </c>
      <c r="N116" s="30"/>
      <c r="P116" s="9">
        <f>M116</f>
        <v>0</v>
      </c>
    </row>
    <row r="117" spans="2:16" ht="11.25">
      <c r="B117" s="25" t="s">
        <v>61</v>
      </c>
      <c r="D117" s="29"/>
      <c r="E117" s="26"/>
      <c r="G117" s="29"/>
      <c r="H117" s="27">
        <v>1</v>
      </c>
      <c r="J117" s="30"/>
      <c r="K117" s="28"/>
      <c r="M117" s="30"/>
      <c r="N117" s="9">
        <f>ROUND(E117*H117*K117,2)</f>
        <v>0</v>
      </c>
      <c r="P117" s="9">
        <f>N117</f>
        <v>0</v>
      </c>
    </row>
    <row r="118" ht="5.25" customHeight="1"/>
    <row r="119" spans="2:16" ht="11.25">
      <c r="B119" s="22" t="s">
        <v>64</v>
      </c>
      <c r="D119" s="23">
        <f>SUM(D120:D121,D122:E123)</f>
        <v>0</v>
      </c>
      <c r="E119" s="23">
        <f>SUM(E120:E121,D122:E123)</f>
        <v>0</v>
      </c>
      <c r="M119" s="10">
        <f>SUM(M120:M122)</f>
        <v>0</v>
      </c>
      <c r="N119" s="10">
        <f>SUM(N120:N121,N123)</f>
        <v>0</v>
      </c>
      <c r="O119" s="24"/>
      <c r="P119" s="10">
        <f>SUM(P120:P123)</f>
        <v>0</v>
      </c>
    </row>
    <row r="120" spans="2:16" ht="11.25">
      <c r="B120" s="25" t="s">
        <v>58</v>
      </c>
      <c r="D120" s="26"/>
      <c r="E120" s="26"/>
      <c r="G120" s="27">
        <v>3</v>
      </c>
      <c r="H120" s="27">
        <v>5</v>
      </c>
      <c r="J120" s="28"/>
      <c r="K120" s="28"/>
      <c r="M120" s="9">
        <f>ROUND(D120*G120*J120,2)</f>
        <v>0</v>
      </c>
      <c r="N120" s="9">
        <f>ROUND(E120*H120*K120,2)</f>
        <v>0</v>
      </c>
      <c r="P120" s="9">
        <f>SUM(M120:N120)</f>
        <v>0</v>
      </c>
    </row>
    <row r="121" spans="2:16" ht="11.25">
      <c r="B121" s="25" t="s">
        <v>59</v>
      </c>
      <c r="D121" s="26"/>
      <c r="E121" s="26"/>
      <c r="G121" s="27">
        <v>1</v>
      </c>
      <c r="H121" s="27">
        <v>1</v>
      </c>
      <c r="J121" s="28"/>
      <c r="K121" s="28"/>
      <c r="M121" s="9">
        <f>ROUND(D121*G121*J121,2)</f>
        <v>0</v>
      </c>
      <c r="N121" s="9">
        <f>ROUND(E121*H121*K121,2)</f>
        <v>0</v>
      </c>
      <c r="P121" s="9">
        <f>SUM(M121:N121)</f>
        <v>0</v>
      </c>
    </row>
    <row r="122" spans="2:16" ht="11.25">
      <c r="B122" s="25" t="s">
        <v>60</v>
      </c>
      <c r="D122" s="26"/>
      <c r="E122" s="29"/>
      <c r="G122" s="27">
        <v>1</v>
      </c>
      <c r="H122" s="29"/>
      <c r="J122" s="28"/>
      <c r="K122" s="30"/>
      <c r="M122" s="9">
        <f>ROUND(D122*G122*J122,2)</f>
        <v>0</v>
      </c>
      <c r="N122" s="30"/>
      <c r="P122" s="9">
        <f>M122</f>
        <v>0</v>
      </c>
    </row>
    <row r="123" spans="2:16" ht="11.25">
      <c r="B123" s="25" t="s">
        <v>61</v>
      </c>
      <c r="D123" s="29"/>
      <c r="E123" s="26"/>
      <c r="G123" s="29"/>
      <c r="H123" s="27">
        <v>1</v>
      </c>
      <c r="J123" s="30"/>
      <c r="K123" s="28"/>
      <c r="M123" s="30"/>
      <c r="N123" s="9">
        <f>ROUND(E123*H123*K123,2)</f>
        <v>0</v>
      </c>
      <c r="P123" s="9">
        <f>N123</f>
        <v>0</v>
      </c>
    </row>
    <row r="124" ht="5.25" customHeight="1"/>
    <row r="125" spans="2:16" ht="11.25">
      <c r="B125" s="22" t="s">
        <v>65</v>
      </c>
      <c r="D125" s="23">
        <f>SUM(D126:D127,D128:E129)</f>
        <v>0</v>
      </c>
      <c r="E125" s="23">
        <f>SUM(E126:E127,D128:E129)</f>
        <v>0</v>
      </c>
      <c r="M125" s="10">
        <f>SUM(M126:M128)</f>
        <v>0</v>
      </c>
      <c r="N125" s="10">
        <f>SUM(N126:N127,N129)</f>
        <v>0</v>
      </c>
      <c r="O125" s="24"/>
      <c r="P125" s="10">
        <f>SUM(P126:P129)</f>
        <v>0</v>
      </c>
    </row>
    <row r="126" spans="2:16" ht="11.25">
      <c r="B126" s="25" t="s">
        <v>58</v>
      </c>
      <c r="D126" s="26"/>
      <c r="E126" s="26"/>
      <c r="G126" s="27">
        <v>3</v>
      </c>
      <c r="H126" s="27">
        <v>5</v>
      </c>
      <c r="J126" s="28"/>
      <c r="K126" s="28"/>
      <c r="M126" s="9">
        <f>ROUND(D126*G126*J126,2)</f>
        <v>0</v>
      </c>
      <c r="N126" s="9">
        <f>ROUND(E126*H126*K126,2)</f>
        <v>0</v>
      </c>
      <c r="P126" s="9">
        <f>SUM(M126:N126)</f>
        <v>0</v>
      </c>
    </row>
    <row r="127" spans="2:16" ht="11.25">
      <c r="B127" s="25" t="s">
        <v>59</v>
      </c>
      <c r="D127" s="26"/>
      <c r="E127" s="26"/>
      <c r="G127" s="27">
        <v>1</v>
      </c>
      <c r="H127" s="27">
        <v>1</v>
      </c>
      <c r="J127" s="28"/>
      <c r="K127" s="28"/>
      <c r="M127" s="9">
        <f>ROUND(D127*G127*J127,2)</f>
        <v>0</v>
      </c>
      <c r="N127" s="9">
        <f>ROUND(E127*H127*K127,2)</f>
        <v>0</v>
      </c>
      <c r="P127" s="9">
        <f>SUM(M127:N127)</f>
        <v>0</v>
      </c>
    </row>
    <row r="128" spans="2:16" ht="11.25">
      <c r="B128" s="25" t="s">
        <v>60</v>
      </c>
      <c r="D128" s="26"/>
      <c r="E128" s="29"/>
      <c r="G128" s="27">
        <v>1</v>
      </c>
      <c r="H128" s="29"/>
      <c r="J128" s="28"/>
      <c r="K128" s="30"/>
      <c r="M128" s="9">
        <f>ROUND(D128*G128*J128,2)</f>
        <v>0</v>
      </c>
      <c r="N128" s="30"/>
      <c r="P128" s="9">
        <f>M128</f>
        <v>0</v>
      </c>
    </row>
    <row r="129" spans="2:16" ht="11.25">
      <c r="B129" s="25" t="s">
        <v>61</v>
      </c>
      <c r="D129" s="29"/>
      <c r="E129" s="26"/>
      <c r="G129" s="29"/>
      <c r="H129" s="27">
        <v>1</v>
      </c>
      <c r="J129" s="30"/>
      <c r="K129" s="28"/>
      <c r="M129" s="30"/>
      <c r="N129" s="9">
        <f>ROUND(E129*H129*K129,2)</f>
        <v>0</v>
      </c>
      <c r="P129" s="9">
        <f>N129</f>
        <v>0</v>
      </c>
    </row>
    <row r="130" ht="5.25" customHeight="1"/>
    <row r="131" spans="2:16" ht="11.25">
      <c r="B131" s="22" t="s">
        <v>66</v>
      </c>
      <c r="D131" s="23">
        <f>SUM(D132:D133,D134:E135)</f>
        <v>0</v>
      </c>
      <c r="E131" s="23">
        <f>SUM(E132:E133,D134:E135)</f>
        <v>0</v>
      </c>
      <c r="M131" s="10">
        <f>SUM(M132:M134)</f>
        <v>0</v>
      </c>
      <c r="N131" s="10">
        <f>SUM(N132:N133,N135)</f>
        <v>0</v>
      </c>
      <c r="O131" s="24"/>
      <c r="P131" s="10">
        <f>SUM(P132:P135)</f>
        <v>0</v>
      </c>
    </row>
    <row r="132" spans="2:16" ht="11.25">
      <c r="B132" s="25" t="s">
        <v>58</v>
      </c>
      <c r="D132" s="26"/>
      <c r="E132" s="26"/>
      <c r="G132" s="27">
        <v>3</v>
      </c>
      <c r="H132" s="27">
        <v>5</v>
      </c>
      <c r="J132" s="28"/>
      <c r="K132" s="28"/>
      <c r="M132" s="9">
        <f>ROUND(D132*G132*J132,2)</f>
        <v>0</v>
      </c>
      <c r="N132" s="9">
        <f>ROUND(E132*H132*K132,2)</f>
        <v>0</v>
      </c>
      <c r="P132" s="9">
        <f>SUM(M132:N132)</f>
        <v>0</v>
      </c>
    </row>
    <row r="133" spans="2:16" ht="11.25">
      <c r="B133" s="25" t="s">
        <v>59</v>
      </c>
      <c r="D133" s="26"/>
      <c r="E133" s="26"/>
      <c r="G133" s="27">
        <v>1</v>
      </c>
      <c r="H133" s="27">
        <v>1</v>
      </c>
      <c r="J133" s="28"/>
      <c r="K133" s="28"/>
      <c r="M133" s="9">
        <f>ROUND(D133*G133*J133,2)</f>
        <v>0</v>
      </c>
      <c r="N133" s="9">
        <f>ROUND(E133*H133*K133,2)</f>
        <v>0</v>
      </c>
      <c r="P133" s="9">
        <f>SUM(M133:N133)</f>
        <v>0</v>
      </c>
    </row>
    <row r="134" spans="2:16" ht="11.25">
      <c r="B134" s="25" t="s">
        <v>60</v>
      </c>
      <c r="D134" s="26"/>
      <c r="E134" s="29"/>
      <c r="G134" s="27">
        <v>1</v>
      </c>
      <c r="H134" s="29"/>
      <c r="J134" s="28"/>
      <c r="K134" s="30"/>
      <c r="M134" s="9">
        <f>ROUND(D134*G134*J134,2)</f>
        <v>0</v>
      </c>
      <c r="N134" s="30"/>
      <c r="P134" s="9">
        <f>M134</f>
        <v>0</v>
      </c>
    </row>
    <row r="135" spans="2:16" ht="11.25">
      <c r="B135" s="25" t="s">
        <v>61</v>
      </c>
      <c r="D135" s="29"/>
      <c r="E135" s="26"/>
      <c r="G135" s="29"/>
      <c r="H135" s="27">
        <v>1</v>
      </c>
      <c r="J135" s="30"/>
      <c r="K135" s="28"/>
      <c r="M135" s="30"/>
      <c r="N135" s="9">
        <f>ROUND(E135*H135*K135,2)</f>
        <v>0</v>
      </c>
      <c r="P135" s="9">
        <f>N135</f>
        <v>0</v>
      </c>
    </row>
    <row r="136" ht="5.25" customHeight="1"/>
    <row r="137" spans="2:16" ht="11.25">
      <c r="B137" s="22" t="s">
        <v>67</v>
      </c>
      <c r="M137" s="10">
        <f>SUM(M138:M141)</f>
        <v>0</v>
      </c>
      <c r="N137" s="10">
        <f>SUM(N138:N141)</f>
        <v>0</v>
      </c>
      <c r="O137" s="24"/>
      <c r="P137" s="10">
        <f>SUM(P138:P141)</f>
        <v>0</v>
      </c>
    </row>
    <row r="138" spans="2:16" ht="11.25">
      <c r="B138" s="66"/>
      <c r="D138" s="26"/>
      <c r="E138" s="26"/>
      <c r="G138" s="27">
        <v>1</v>
      </c>
      <c r="H138" s="27">
        <v>1</v>
      </c>
      <c r="J138" s="28"/>
      <c r="K138" s="28"/>
      <c r="M138" s="9">
        <f aca="true" t="shared" si="2" ref="M138:N141">ROUND(D138*G138*J138,2)</f>
        <v>0</v>
      </c>
      <c r="N138" s="9">
        <f t="shared" si="2"/>
        <v>0</v>
      </c>
      <c r="P138" s="9">
        <f>SUM(M138:N138)</f>
        <v>0</v>
      </c>
    </row>
    <row r="139" spans="2:16" ht="11.25">
      <c r="B139" s="66"/>
      <c r="D139" s="26"/>
      <c r="E139" s="26"/>
      <c r="G139" s="27">
        <v>1</v>
      </c>
      <c r="H139" s="27">
        <v>1</v>
      </c>
      <c r="J139" s="28"/>
      <c r="K139" s="28"/>
      <c r="M139" s="9">
        <f t="shared" si="2"/>
        <v>0</v>
      </c>
      <c r="N139" s="9">
        <f t="shared" si="2"/>
        <v>0</v>
      </c>
      <c r="P139" s="9">
        <f>SUM(M139:N139)</f>
        <v>0</v>
      </c>
    </row>
    <row r="140" spans="2:16" ht="11.25">
      <c r="B140" s="66"/>
      <c r="D140" s="26"/>
      <c r="E140" s="26"/>
      <c r="G140" s="27">
        <v>1</v>
      </c>
      <c r="H140" s="27">
        <v>1</v>
      </c>
      <c r="J140" s="28"/>
      <c r="K140" s="28"/>
      <c r="M140" s="9">
        <f t="shared" si="2"/>
        <v>0</v>
      </c>
      <c r="N140" s="9">
        <f t="shared" si="2"/>
        <v>0</v>
      </c>
      <c r="P140" s="9">
        <f>SUM(M140:N140)</f>
        <v>0</v>
      </c>
    </row>
    <row r="141" spans="2:16" ht="11.25">
      <c r="B141" s="66"/>
      <c r="D141" s="26"/>
      <c r="E141" s="26"/>
      <c r="G141" s="27">
        <v>1</v>
      </c>
      <c r="H141" s="27">
        <v>1</v>
      </c>
      <c r="J141" s="28"/>
      <c r="K141" s="28"/>
      <c r="M141" s="9">
        <f t="shared" si="2"/>
        <v>0</v>
      </c>
      <c r="N141" s="9">
        <f t="shared" si="2"/>
        <v>0</v>
      </c>
      <c r="P141" s="9">
        <f>SUM(M141:N141)</f>
        <v>0</v>
      </c>
    </row>
    <row r="142" ht="5.25" customHeight="1"/>
    <row r="143" ht="5.25" customHeight="1"/>
    <row r="144" spans="2:16" ht="19.5" customHeight="1">
      <c r="B144" s="22" t="s">
        <v>28</v>
      </c>
      <c r="D144" s="23">
        <f>SUM(D101,D107,D113,D119,D125,D131)</f>
        <v>0</v>
      </c>
      <c r="E144" s="23">
        <f>SUM(E101,E107,E113,E119,E125,E131)</f>
        <v>0</v>
      </c>
      <c r="M144" s="10">
        <f>SUM(M101,M107,M113,M119,M125,M131,M137)</f>
        <v>0</v>
      </c>
      <c r="N144" s="10">
        <f>SUM(N101,N107,N113,N119,N125,N131,N137)</f>
        <v>0</v>
      </c>
      <c r="P144" s="10">
        <f>SUM(P101,P107,P113,P119,P125,P131,P137)</f>
        <v>0</v>
      </c>
    </row>
    <row r="145" ht="5.25" customHeight="1"/>
    <row r="146" spans="2:16" ht="11.25">
      <c r="B146" s="21" t="s">
        <v>54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ht="5.25" customHeight="1"/>
    <row r="148" spans="2:16" ht="11.25">
      <c r="B148" s="22" t="s">
        <v>57</v>
      </c>
      <c r="D148" s="23">
        <f>SUM(D149:D150,D151:E152)</f>
        <v>0</v>
      </c>
      <c r="E148" s="23">
        <f>SUM(E149:E150,D151:E152)</f>
        <v>0</v>
      </c>
      <c r="M148" s="10">
        <f>SUM(M149:M151)</f>
        <v>0</v>
      </c>
      <c r="N148" s="10">
        <f>SUM(N149:N150,N152)</f>
        <v>0</v>
      </c>
      <c r="O148" s="24"/>
      <c r="P148" s="10">
        <f>SUM(P149:P152)</f>
        <v>0</v>
      </c>
    </row>
    <row r="149" spans="2:16" ht="11.25">
      <c r="B149" s="25" t="s">
        <v>58</v>
      </c>
      <c r="D149" s="26"/>
      <c r="E149" s="26"/>
      <c r="G149" s="27">
        <v>3</v>
      </c>
      <c r="H149" s="27">
        <v>5</v>
      </c>
      <c r="J149" s="28"/>
      <c r="K149" s="28"/>
      <c r="M149" s="9">
        <f>ROUND(D149*G149*J149,2)</f>
        <v>0</v>
      </c>
      <c r="N149" s="9">
        <f>ROUND(E149*H149*K149,2)</f>
        <v>0</v>
      </c>
      <c r="P149" s="9">
        <f>SUM(M149:N149)</f>
        <v>0</v>
      </c>
    </row>
    <row r="150" spans="2:16" ht="11.25">
      <c r="B150" s="25" t="s">
        <v>59</v>
      </c>
      <c r="D150" s="26"/>
      <c r="E150" s="26"/>
      <c r="G150" s="27">
        <v>1</v>
      </c>
      <c r="H150" s="27">
        <v>1</v>
      </c>
      <c r="J150" s="28"/>
      <c r="K150" s="28"/>
      <c r="M150" s="9">
        <f>ROUND(D150*G150*J150,2)</f>
        <v>0</v>
      </c>
      <c r="N150" s="9">
        <f>ROUND(E150*H150*K150,2)</f>
        <v>0</v>
      </c>
      <c r="P150" s="9">
        <f>SUM(M150:N150)</f>
        <v>0</v>
      </c>
    </row>
    <row r="151" spans="2:16" ht="11.25">
      <c r="B151" s="25" t="s">
        <v>60</v>
      </c>
      <c r="D151" s="26"/>
      <c r="E151" s="29"/>
      <c r="G151" s="27">
        <v>1</v>
      </c>
      <c r="H151" s="29"/>
      <c r="J151" s="28"/>
      <c r="K151" s="30"/>
      <c r="M151" s="9">
        <f>ROUND(D151*G151*J151,2)</f>
        <v>0</v>
      </c>
      <c r="N151" s="30"/>
      <c r="P151" s="9">
        <f>M151</f>
        <v>0</v>
      </c>
    </row>
    <row r="152" spans="2:16" ht="11.25">
      <c r="B152" s="25" t="s">
        <v>61</v>
      </c>
      <c r="D152" s="29"/>
      <c r="E152" s="26"/>
      <c r="G152" s="29"/>
      <c r="H152" s="27">
        <v>1</v>
      </c>
      <c r="J152" s="30"/>
      <c r="K152" s="28"/>
      <c r="M152" s="30"/>
      <c r="N152" s="9">
        <f>ROUND(E152*H152*K152,2)</f>
        <v>0</v>
      </c>
      <c r="P152" s="9">
        <f>N152</f>
        <v>0</v>
      </c>
    </row>
    <row r="153" ht="5.25" customHeight="1"/>
    <row r="154" spans="2:16" ht="11.25">
      <c r="B154" s="22" t="s">
        <v>62</v>
      </c>
      <c r="D154" s="23">
        <f>SUM(D155:D156,D157:E158)</f>
        <v>0</v>
      </c>
      <c r="E154" s="23">
        <f>SUM(E155:E156,D157:E158)</f>
        <v>0</v>
      </c>
      <c r="M154" s="10">
        <f>SUM(M155:M157)</f>
        <v>0</v>
      </c>
      <c r="N154" s="10">
        <f>SUM(N155:N156,N158)</f>
        <v>0</v>
      </c>
      <c r="O154" s="24"/>
      <c r="P154" s="10">
        <f>SUM(P155:P158)</f>
        <v>0</v>
      </c>
    </row>
    <row r="155" spans="2:16" ht="11.25">
      <c r="B155" s="25" t="s">
        <v>58</v>
      </c>
      <c r="D155" s="26"/>
      <c r="E155" s="26"/>
      <c r="G155" s="27">
        <v>3</v>
      </c>
      <c r="H155" s="27">
        <v>5</v>
      </c>
      <c r="J155" s="28"/>
      <c r="K155" s="28"/>
      <c r="M155" s="9">
        <f>ROUND(D155*G155*J155,2)</f>
        <v>0</v>
      </c>
      <c r="N155" s="9">
        <f>ROUND(E155*H155*K155,2)</f>
        <v>0</v>
      </c>
      <c r="P155" s="9">
        <f>SUM(M155:N155)</f>
        <v>0</v>
      </c>
    </row>
    <row r="156" spans="2:16" ht="11.25">
      <c r="B156" s="25" t="s">
        <v>59</v>
      </c>
      <c r="D156" s="26"/>
      <c r="E156" s="26"/>
      <c r="G156" s="27">
        <v>1</v>
      </c>
      <c r="H156" s="27">
        <v>1</v>
      </c>
      <c r="J156" s="28"/>
      <c r="K156" s="28"/>
      <c r="M156" s="9">
        <f>ROUND(D156*G156*J156,2)</f>
        <v>0</v>
      </c>
      <c r="N156" s="9">
        <f>ROUND(E156*H156*K156,2)</f>
        <v>0</v>
      </c>
      <c r="P156" s="9">
        <f>SUM(M156:N156)</f>
        <v>0</v>
      </c>
    </row>
    <row r="157" spans="2:16" ht="11.25">
      <c r="B157" s="25" t="s">
        <v>60</v>
      </c>
      <c r="D157" s="26"/>
      <c r="E157" s="29"/>
      <c r="G157" s="27">
        <v>1</v>
      </c>
      <c r="H157" s="29"/>
      <c r="J157" s="28"/>
      <c r="K157" s="30"/>
      <c r="M157" s="9">
        <f>ROUND(D157*G157*J157,2)</f>
        <v>0</v>
      </c>
      <c r="N157" s="30"/>
      <c r="P157" s="9">
        <f>M157</f>
        <v>0</v>
      </c>
    </row>
    <row r="158" spans="2:16" ht="11.25">
      <c r="B158" s="25" t="s">
        <v>61</v>
      </c>
      <c r="D158" s="29"/>
      <c r="E158" s="26"/>
      <c r="G158" s="29"/>
      <c r="H158" s="27">
        <v>1</v>
      </c>
      <c r="J158" s="30"/>
      <c r="K158" s="28"/>
      <c r="M158" s="30"/>
      <c r="N158" s="9">
        <f>ROUND(E158*H158*K158,2)</f>
        <v>0</v>
      </c>
      <c r="P158" s="9">
        <f>N158</f>
        <v>0</v>
      </c>
    </row>
    <row r="159" ht="5.25" customHeight="1"/>
    <row r="160" spans="2:16" ht="11.25">
      <c r="B160" s="22" t="s">
        <v>63</v>
      </c>
      <c r="D160" s="23">
        <f>SUM(D161:D162,D163:E164)</f>
        <v>0</v>
      </c>
      <c r="E160" s="23">
        <f>SUM(E161:E162,D163:E164)</f>
        <v>0</v>
      </c>
      <c r="M160" s="10">
        <f>SUM(M161:M163)</f>
        <v>0</v>
      </c>
      <c r="N160" s="10">
        <f>SUM(N161:N162,N164)</f>
        <v>0</v>
      </c>
      <c r="O160" s="24"/>
      <c r="P160" s="10">
        <f>SUM(P161:P164)</f>
        <v>0</v>
      </c>
    </row>
    <row r="161" spans="2:16" ht="11.25">
      <c r="B161" s="25" t="s">
        <v>58</v>
      </c>
      <c r="D161" s="26"/>
      <c r="E161" s="26"/>
      <c r="G161" s="27">
        <v>3</v>
      </c>
      <c r="H161" s="27">
        <v>5</v>
      </c>
      <c r="J161" s="28"/>
      <c r="K161" s="28"/>
      <c r="M161" s="9">
        <f>ROUND(D161*G161*J161,2)</f>
        <v>0</v>
      </c>
      <c r="N161" s="9">
        <f>ROUND(E161*H161*K161,2)</f>
        <v>0</v>
      </c>
      <c r="P161" s="9">
        <f>SUM(M161:N161)</f>
        <v>0</v>
      </c>
    </row>
    <row r="162" spans="2:16" ht="11.25">
      <c r="B162" s="25" t="s">
        <v>59</v>
      </c>
      <c r="D162" s="26"/>
      <c r="E162" s="26"/>
      <c r="G162" s="27">
        <v>1</v>
      </c>
      <c r="H162" s="27">
        <v>1</v>
      </c>
      <c r="J162" s="28"/>
      <c r="K162" s="28"/>
      <c r="M162" s="9">
        <f>ROUND(D162*G162*J162,2)</f>
        <v>0</v>
      </c>
      <c r="N162" s="9">
        <f>ROUND(E162*H162*K162,2)</f>
        <v>0</v>
      </c>
      <c r="P162" s="9">
        <f>SUM(M162:N162)</f>
        <v>0</v>
      </c>
    </row>
    <row r="163" spans="2:16" ht="11.25">
      <c r="B163" s="25" t="s">
        <v>60</v>
      </c>
      <c r="D163" s="26"/>
      <c r="E163" s="29"/>
      <c r="G163" s="27">
        <v>1</v>
      </c>
      <c r="H163" s="29"/>
      <c r="J163" s="28"/>
      <c r="K163" s="30"/>
      <c r="M163" s="9">
        <f>ROUND(D163*G163*J163,2)</f>
        <v>0</v>
      </c>
      <c r="N163" s="30"/>
      <c r="P163" s="9">
        <f>M163</f>
        <v>0</v>
      </c>
    </row>
    <row r="164" spans="2:16" ht="11.25">
      <c r="B164" s="25" t="s">
        <v>61</v>
      </c>
      <c r="D164" s="29"/>
      <c r="E164" s="26"/>
      <c r="G164" s="29"/>
      <c r="H164" s="27">
        <v>1</v>
      </c>
      <c r="J164" s="30"/>
      <c r="K164" s="28"/>
      <c r="M164" s="30"/>
      <c r="N164" s="9">
        <f>ROUND(E164*H164*K164,2)</f>
        <v>0</v>
      </c>
      <c r="P164" s="9">
        <f>N164</f>
        <v>0</v>
      </c>
    </row>
    <row r="165" ht="5.25" customHeight="1"/>
    <row r="166" spans="2:16" ht="11.25">
      <c r="B166" s="22" t="s">
        <v>64</v>
      </c>
      <c r="D166" s="23">
        <f>SUM(D167:D168,D169:E170)</f>
        <v>0</v>
      </c>
      <c r="E166" s="23">
        <f>SUM(E167:E168,D169:E170)</f>
        <v>0</v>
      </c>
      <c r="M166" s="10">
        <f>SUM(M167:M169)</f>
        <v>0</v>
      </c>
      <c r="N166" s="10">
        <f>SUM(N167:N168,N170)</f>
        <v>0</v>
      </c>
      <c r="O166" s="24"/>
      <c r="P166" s="10">
        <f>SUM(P167:P170)</f>
        <v>0</v>
      </c>
    </row>
    <row r="167" spans="2:16" ht="11.25">
      <c r="B167" s="25" t="s">
        <v>58</v>
      </c>
      <c r="D167" s="26"/>
      <c r="E167" s="26"/>
      <c r="G167" s="27">
        <v>3</v>
      </c>
      <c r="H167" s="27">
        <v>5</v>
      </c>
      <c r="J167" s="28"/>
      <c r="K167" s="28"/>
      <c r="M167" s="9">
        <f>ROUND(D167*G167*J167,2)</f>
        <v>0</v>
      </c>
      <c r="N167" s="9">
        <f>ROUND(E167*H167*K167,2)</f>
        <v>0</v>
      </c>
      <c r="P167" s="9">
        <f>SUM(M167:N167)</f>
        <v>0</v>
      </c>
    </row>
    <row r="168" spans="2:16" ht="11.25">
      <c r="B168" s="25" t="s">
        <v>59</v>
      </c>
      <c r="D168" s="26"/>
      <c r="E168" s="26"/>
      <c r="G168" s="27">
        <v>1</v>
      </c>
      <c r="H168" s="27">
        <v>1</v>
      </c>
      <c r="J168" s="28"/>
      <c r="K168" s="28"/>
      <c r="M168" s="9">
        <f>ROUND(D168*G168*J168,2)</f>
        <v>0</v>
      </c>
      <c r="N168" s="9">
        <f>ROUND(E168*H168*K168,2)</f>
        <v>0</v>
      </c>
      <c r="P168" s="9">
        <f>SUM(M168:N168)</f>
        <v>0</v>
      </c>
    </row>
    <row r="169" spans="2:16" ht="11.25">
      <c r="B169" s="25" t="s">
        <v>60</v>
      </c>
      <c r="D169" s="26"/>
      <c r="E169" s="29"/>
      <c r="G169" s="27">
        <v>1</v>
      </c>
      <c r="H169" s="29"/>
      <c r="J169" s="28"/>
      <c r="K169" s="30"/>
      <c r="M169" s="9">
        <f>ROUND(D169*G169*J169,2)</f>
        <v>0</v>
      </c>
      <c r="N169" s="30"/>
      <c r="P169" s="9">
        <f>M169</f>
        <v>0</v>
      </c>
    </row>
    <row r="170" spans="2:16" ht="11.25">
      <c r="B170" s="25" t="s">
        <v>61</v>
      </c>
      <c r="D170" s="29"/>
      <c r="E170" s="26"/>
      <c r="G170" s="29"/>
      <c r="H170" s="27">
        <v>1</v>
      </c>
      <c r="J170" s="30"/>
      <c r="K170" s="28"/>
      <c r="M170" s="30"/>
      <c r="N170" s="9">
        <f>ROUND(E170*H170*K170,2)</f>
        <v>0</v>
      </c>
      <c r="P170" s="9">
        <f>N170</f>
        <v>0</v>
      </c>
    </row>
    <row r="171" ht="5.25" customHeight="1"/>
    <row r="172" spans="2:16" ht="11.25">
      <c r="B172" s="22" t="s">
        <v>65</v>
      </c>
      <c r="D172" s="23">
        <f>SUM(D173:D174,D175:E176)</f>
        <v>0</v>
      </c>
      <c r="E172" s="23">
        <f>SUM(E173:E174,D175:E176)</f>
        <v>0</v>
      </c>
      <c r="M172" s="10">
        <f>SUM(M173:M175)</f>
        <v>0</v>
      </c>
      <c r="N172" s="10">
        <f>SUM(N173:N174,N176)</f>
        <v>0</v>
      </c>
      <c r="O172" s="24"/>
      <c r="P172" s="10">
        <f>SUM(P173:P176)</f>
        <v>0</v>
      </c>
    </row>
    <row r="173" spans="2:16" ht="11.25">
      <c r="B173" s="25" t="s">
        <v>58</v>
      </c>
      <c r="D173" s="26"/>
      <c r="E173" s="26"/>
      <c r="G173" s="27">
        <v>3</v>
      </c>
      <c r="H173" s="27">
        <v>5</v>
      </c>
      <c r="J173" s="28"/>
      <c r="K173" s="28"/>
      <c r="M173" s="9">
        <f>ROUND(D173*G173*J173,2)</f>
        <v>0</v>
      </c>
      <c r="N173" s="9">
        <f>ROUND(E173*H173*K173,2)</f>
        <v>0</v>
      </c>
      <c r="P173" s="9">
        <f>SUM(M173:N173)</f>
        <v>0</v>
      </c>
    </row>
    <row r="174" spans="2:16" ht="11.25">
      <c r="B174" s="25" t="s">
        <v>59</v>
      </c>
      <c r="D174" s="26"/>
      <c r="E174" s="26"/>
      <c r="G174" s="27">
        <v>1</v>
      </c>
      <c r="H174" s="27">
        <v>1</v>
      </c>
      <c r="J174" s="28"/>
      <c r="K174" s="28"/>
      <c r="M174" s="9">
        <f>ROUND(D174*G174*J174,2)</f>
        <v>0</v>
      </c>
      <c r="N174" s="9">
        <f>ROUND(E174*H174*K174,2)</f>
        <v>0</v>
      </c>
      <c r="P174" s="9">
        <f>SUM(M174:N174)</f>
        <v>0</v>
      </c>
    </row>
    <row r="175" spans="2:16" ht="11.25">
      <c r="B175" s="25" t="s">
        <v>60</v>
      </c>
      <c r="D175" s="26"/>
      <c r="E175" s="29"/>
      <c r="G175" s="27">
        <v>1</v>
      </c>
      <c r="H175" s="29"/>
      <c r="J175" s="28"/>
      <c r="K175" s="30"/>
      <c r="M175" s="9">
        <f>ROUND(D175*G175*J175,2)</f>
        <v>0</v>
      </c>
      <c r="N175" s="30"/>
      <c r="P175" s="9">
        <f>M175</f>
        <v>0</v>
      </c>
    </row>
    <row r="176" spans="2:16" ht="11.25">
      <c r="B176" s="25" t="s">
        <v>61</v>
      </c>
      <c r="D176" s="29"/>
      <c r="E176" s="26"/>
      <c r="G176" s="29"/>
      <c r="H176" s="27">
        <v>1</v>
      </c>
      <c r="J176" s="30"/>
      <c r="K176" s="28"/>
      <c r="M176" s="30"/>
      <c r="N176" s="9">
        <f>ROUND(E176*H176*K176,2)</f>
        <v>0</v>
      </c>
      <c r="P176" s="9">
        <f>N176</f>
        <v>0</v>
      </c>
    </row>
    <row r="177" ht="5.25" customHeight="1"/>
    <row r="178" spans="2:16" ht="11.25">
      <c r="B178" s="22" t="s">
        <v>66</v>
      </c>
      <c r="D178" s="23">
        <f>SUM(D179:D180,D181:E182)</f>
        <v>0</v>
      </c>
      <c r="E178" s="23">
        <f>SUM(E179:E180,D181:E182)</f>
        <v>0</v>
      </c>
      <c r="M178" s="10">
        <f>SUM(M179:M181)</f>
        <v>0</v>
      </c>
      <c r="N178" s="10">
        <f>SUM(N179:N180,N182)</f>
        <v>0</v>
      </c>
      <c r="O178" s="24"/>
      <c r="P178" s="10">
        <f>SUM(P179:P182)</f>
        <v>0</v>
      </c>
    </row>
    <row r="179" spans="2:16" ht="11.25">
      <c r="B179" s="25" t="s">
        <v>58</v>
      </c>
      <c r="D179" s="26"/>
      <c r="E179" s="26"/>
      <c r="G179" s="27">
        <v>3</v>
      </c>
      <c r="H179" s="27">
        <v>5</v>
      </c>
      <c r="J179" s="28"/>
      <c r="K179" s="28"/>
      <c r="M179" s="9">
        <f>ROUND(D179*G179*J179,2)</f>
        <v>0</v>
      </c>
      <c r="N179" s="9">
        <f>ROUND(E179*H179*K179,2)</f>
        <v>0</v>
      </c>
      <c r="P179" s="9">
        <f>SUM(M179:N179)</f>
        <v>0</v>
      </c>
    </row>
    <row r="180" spans="2:16" ht="11.25">
      <c r="B180" s="25" t="s">
        <v>59</v>
      </c>
      <c r="D180" s="26"/>
      <c r="E180" s="26"/>
      <c r="G180" s="27">
        <v>1</v>
      </c>
      <c r="H180" s="27">
        <v>1</v>
      </c>
      <c r="J180" s="28"/>
      <c r="K180" s="28"/>
      <c r="M180" s="9">
        <f>ROUND(D180*G180*J180,2)</f>
        <v>0</v>
      </c>
      <c r="N180" s="9">
        <f>ROUND(E180*H180*K180,2)</f>
        <v>0</v>
      </c>
      <c r="P180" s="9">
        <f>SUM(M180:N180)</f>
        <v>0</v>
      </c>
    </row>
    <row r="181" spans="2:16" ht="11.25">
      <c r="B181" s="25" t="s">
        <v>60</v>
      </c>
      <c r="D181" s="26"/>
      <c r="E181" s="29"/>
      <c r="G181" s="27">
        <v>1</v>
      </c>
      <c r="H181" s="29"/>
      <c r="J181" s="28"/>
      <c r="K181" s="30"/>
      <c r="M181" s="9">
        <f>ROUND(D181*G181*J181,2)</f>
        <v>0</v>
      </c>
      <c r="N181" s="30"/>
      <c r="P181" s="9">
        <f>M181</f>
        <v>0</v>
      </c>
    </row>
    <row r="182" spans="2:16" ht="11.25">
      <c r="B182" s="25" t="s">
        <v>61</v>
      </c>
      <c r="D182" s="29"/>
      <c r="E182" s="26"/>
      <c r="G182" s="29"/>
      <c r="H182" s="27">
        <v>1</v>
      </c>
      <c r="J182" s="30"/>
      <c r="K182" s="28"/>
      <c r="M182" s="30"/>
      <c r="N182" s="9">
        <f>ROUND(E182*H182*K182,2)</f>
        <v>0</v>
      </c>
      <c r="P182" s="9">
        <f>N182</f>
        <v>0</v>
      </c>
    </row>
    <row r="183" ht="5.25" customHeight="1"/>
    <row r="184" spans="2:16" ht="11.25">
      <c r="B184" s="22" t="s">
        <v>67</v>
      </c>
      <c r="M184" s="10">
        <f>SUM(M185:M188)</f>
        <v>0</v>
      </c>
      <c r="N184" s="10">
        <f>SUM(N185:N188)</f>
        <v>0</v>
      </c>
      <c r="O184" s="24"/>
      <c r="P184" s="10">
        <f>SUM(P185:P188)</f>
        <v>0</v>
      </c>
    </row>
    <row r="185" spans="2:16" ht="11.25">
      <c r="B185" s="31"/>
      <c r="D185" s="26"/>
      <c r="E185" s="26"/>
      <c r="G185" s="27">
        <v>1</v>
      </c>
      <c r="H185" s="27">
        <v>1</v>
      </c>
      <c r="J185" s="28"/>
      <c r="K185" s="28"/>
      <c r="M185" s="9">
        <f aca="true" t="shared" si="3" ref="M185:N188">ROUND(D185*G185*J185,2)</f>
        <v>0</v>
      </c>
      <c r="N185" s="9">
        <f t="shared" si="3"/>
        <v>0</v>
      </c>
      <c r="P185" s="9">
        <f>SUM(M185:N185)</f>
        <v>0</v>
      </c>
    </row>
    <row r="186" spans="2:16" ht="11.25">
      <c r="B186" s="31"/>
      <c r="D186" s="26"/>
      <c r="E186" s="26"/>
      <c r="G186" s="27">
        <v>1</v>
      </c>
      <c r="H186" s="27">
        <v>1</v>
      </c>
      <c r="J186" s="28"/>
      <c r="K186" s="28"/>
      <c r="M186" s="9">
        <f t="shared" si="3"/>
        <v>0</v>
      </c>
      <c r="N186" s="9">
        <f t="shared" si="3"/>
        <v>0</v>
      </c>
      <c r="P186" s="9">
        <f>SUM(M186:N186)</f>
        <v>0</v>
      </c>
    </row>
    <row r="187" spans="2:16" ht="11.25">
      <c r="B187" s="31"/>
      <c r="D187" s="26"/>
      <c r="E187" s="26"/>
      <c r="G187" s="27">
        <v>1</v>
      </c>
      <c r="H187" s="27">
        <v>1</v>
      </c>
      <c r="J187" s="28"/>
      <c r="K187" s="28"/>
      <c r="M187" s="9">
        <f t="shared" si="3"/>
        <v>0</v>
      </c>
      <c r="N187" s="9">
        <f t="shared" si="3"/>
        <v>0</v>
      </c>
      <c r="P187" s="9">
        <f>SUM(M187:N187)</f>
        <v>0</v>
      </c>
    </row>
    <row r="188" spans="2:16" ht="11.25">
      <c r="B188" s="31"/>
      <c r="D188" s="26"/>
      <c r="E188" s="26"/>
      <c r="G188" s="27">
        <v>1</v>
      </c>
      <c r="H188" s="27">
        <v>1</v>
      </c>
      <c r="J188" s="28"/>
      <c r="K188" s="28"/>
      <c r="M188" s="9">
        <f t="shared" si="3"/>
        <v>0</v>
      </c>
      <c r="N188" s="9">
        <f t="shared" si="3"/>
        <v>0</v>
      </c>
      <c r="P188" s="9">
        <f>SUM(M188:N188)</f>
        <v>0</v>
      </c>
    </row>
    <row r="189" ht="5.25" customHeight="1"/>
    <row r="190" spans="2:16" ht="19.5" customHeight="1">
      <c r="B190" s="22" t="s">
        <v>28</v>
      </c>
      <c r="D190" s="23">
        <f>SUM(D148,D154,D160,D166,D172,D178)</f>
        <v>0</v>
      </c>
      <c r="E190" s="23">
        <f>SUM(E148,E154,E160,E166,E172,E178)</f>
        <v>0</v>
      </c>
      <c r="M190" s="10">
        <f>SUM(M148,M154,M160,M166,M172,M178,M184)</f>
        <v>0</v>
      </c>
      <c r="N190" s="10">
        <f>SUM(N148,N154,N160,N166,N172,N178,N184)</f>
        <v>0</v>
      </c>
      <c r="P190" s="10">
        <f>SUM(P148,P154,P160,P166,P172,P178,P184)</f>
        <v>0</v>
      </c>
    </row>
    <row r="191" ht="5.25" customHeight="1"/>
    <row r="192" spans="2:16" ht="19.5" customHeight="1">
      <c r="B192" s="22" t="s">
        <v>68</v>
      </c>
      <c r="D192" s="23">
        <f>SUM(D51,D97,D144,D190)</f>
        <v>0</v>
      </c>
      <c r="E192" s="23">
        <f>SUM(E51,E97,E144,E190)</f>
        <v>0</v>
      </c>
      <c r="M192" s="10">
        <f>SUM(M51,M97,M144,M190)</f>
        <v>0</v>
      </c>
      <c r="N192" s="10">
        <f>SUM(N51,N97,N144,N190)</f>
        <v>0</v>
      </c>
      <c r="P192" s="10">
        <f>SUM(P51,P97,P144,P190)</f>
        <v>0</v>
      </c>
    </row>
    <row r="193" ht="5.25" customHeight="1"/>
    <row r="196" ht="11.25">
      <c r="P196" s="32"/>
    </row>
  </sheetData>
  <sheetProtection password="CBDF" sheet="1"/>
  <mergeCells count="11">
    <mergeCell ref="D7:P7"/>
    <mergeCell ref="P4:P5"/>
    <mergeCell ref="B4:B5"/>
    <mergeCell ref="D146:P146"/>
    <mergeCell ref="D99:P99"/>
    <mergeCell ref="D53:P53"/>
    <mergeCell ref="B2:P2"/>
    <mergeCell ref="D4:E4"/>
    <mergeCell ref="G4:H4"/>
    <mergeCell ref="J4:K4"/>
    <mergeCell ref="M4:N4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40"/>
  <sheetViews>
    <sheetView view="pageBreakPreview" zoomScaleSheetLayoutView="100" zoomScalePageLayoutView="0" workbookViewId="0" topLeftCell="A54">
      <selection activeCell="H74" sqref="H74:H87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69921875" style="1" customWidth="1"/>
    <col min="11" max="11" width="0.8984375" style="1" hidden="1" customWidth="1"/>
    <col min="12" max="15" width="9" style="1" hidden="1" customWidth="1"/>
    <col min="16" max="16" width="0.8984375" style="1" customWidth="1"/>
    <col min="17" max="17" width="13" style="1" customWidth="1"/>
    <col min="18" max="18" width="0.8984375" style="1" customWidth="1"/>
    <col min="19" max="19" width="26.69921875" style="1" customWidth="1"/>
    <col min="20" max="20" width="0.8984375" style="1" customWidth="1"/>
    <col min="21" max="16384" width="9" style="1" customWidth="1"/>
  </cols>
  <sheetData>
    <row r="1" ht="5.25" customHeight="1"/>
    <row r="2" spans="2:19" ht="15" customHeight="1">
      <c r="B2" s="98" t="s">
        <v>69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ht="5.25" customHeight="1"/>
    <row r="4" spans="2:19" ht="15" customHeight="1">
      <c r="B4" s="98" t="s">
        <v>70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ht="5.25" customHeight="1"/>
    <row r="6" spans="2:19" ht="15" customHeight="1">
      <c r="B6" s="98" t="s">
        <v>18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ht="5.25" customHeight="1"/>
    <row r="8" spans="2:19" ht="15" customHeight="1">
      <c r="B8" s="98" t="s">
        <v>19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ht="5.25" customHeight="1"/>
    <row r="10" spans="2:19" ht="22.5" customHeight="1">
      <c r="B10" s="100" t="s">
        <v>71</v>
      </c>
      <c r="C10" s="3"/>
      <c r="D10" s="57" t="s">
        <v>113</v>
      </c>
      <c r="E10" s="3"/>
      <c r="F10" s="100" t="s">
        <v>73</v>
      </c>
      <c r="G10" s="3"/>
      <c r="H10" s="100" t="s">
        <v>74</v>
      </c>
      <c r="I10" s="3"/>
      <c r="J10" s="100" t="s">
        <v>75</v>
      </c>
      <c r="K10" s="3"/>
      <c r="L10" s="7" t="s">
        <v>81</v>
      </c>
      <c r="M10" s="7" t="s">
        <v>76</v>
      </c>
      <c r="N10" s="7" t="s">
        <v>77</v>
      </c>
      <c r="O10" s="7" t="s">
        <v>78</v>
      </c>
      <c r="P10" s="3"/>
      <c r="Q10" s="96" t="s">
        <v>79</v>
      </c>
      <c r="R10" s="3"/>
      <c r="S10" s="96" t="s">
        <v>80</v>
      </c>
    </row>
    <row r="11" spans="2:19" ht="22.5" customHeight="1">
      <c r="B11" s="101"/>
      <c r="C11" s="3"/>
      <c r="D11" s="58" t="s">
        <v>91</v>
      </c>
      <c r="E11" s="3"/>
      <c r="F11" s="101"/>
      <c r="G11" s="3"/>
      <c r="H11" s="101"/>
      <c r="I11" s="3"/>
      <c r="J11" s="101"/>
      <c r="K11" s="3"/>
      <c r="L11" s="43">
        <f>STATYSTYKI!$D$5</f>
        <v>0.13</v>
      </c>
      <c r="M11" s="43">
        <f>STATYSTYKI!$D$6</f>
        <v>0.085</v>
      </c>
      <c r="N11" s="43">
        <f>STATYSTYKI!$D$7</f>
        <v>0.056088</v>
      </c>
      <c r="O11" s="43">
        <f>STATYSTYKI!$D$8</f>
        <v>0.1964</v>
      </c>
      <c r="P11" s="3"/>
      <c r="Q11" s="96"/>
      <c r="R11" s="3"/>
      <c r="S11" s="96"/>
    </row>
    <row r="12" ht="5.25" customHeight="1"/>
    <row r="13" spans="2:19" ht="11.25">
      <c r="B13" s="5" t="s">
        <v>125</v>
      </c>
      <c r="D13" s="5"/>
      <c r="F13" s="38"/>
      <c r="G13" s="2"/>
      <c r="H13" s="39"/>
      <c r="J13" s="41">
        <f>ROUND(F13*H13,2)</f>
        <v>0</v>
      </c>
      <c r="K13" s="42"/>
      <c r="L13" s="41">
        <f>ROUND(J13*$L$11,2)</f>
        <v>0</v>
      </c>
      <c r="M13" s="41">
        <f>ROUND(J13*$M$11,2)</f>
        <v>0</v>
      </c>
      <c r="N13" s="41">
        <f>ROUND(SUM(J13,L13)*$N$11,2)</f>
        <v>0</v>
      </c>
      <c r="O13" s="41">
        <f>ROUND(SUM(J13,L13:M13)*$O$11,2)</f>
        <v>0</v>
      </c>
      <c r="P13" s="42"/>
      <c r="Q13" s="41">
        <f>SUM(J13,L13:O13)</f>
        <v>0</v>
      </c>
      <c r="S13" s="40"/>
    </row>
    <row r="14" spans="2:19" ht="11.25">
      <c r="B14" s="5" t="s">
        <v>88</v>
      </c>
      <c r="D14" s="5"/>
      <c r="F14" s="38"/>
      <c r="G14" s="2"/>
      <c r="H14" s="39"/>
      <c r="J14" s="41">
        <f>ROUND(F14*H14,2)</f>
        <v>0</v>
      </c>
      <c r="K14" s="42"/>
      <c r="L14" s="41">
        <f>ROUND(J14*$L$11,2)</f>
        <v>0</v>
      </c>
      <c r="M14" s="41">
        <f>ROUND(J14*$M$11,2)</f>
        <v>0</v>
      </c>
      <c r="N14" s="41">
        <f>ROUND(SUM(J14,L14)*$N$11,2)</f>
        <v>0</v>
      </c>
      <c r="O14" s="41">
        <f>ROUND(SUM(J14,L14:M14)*$O$11,2)</f>
        <v>0</v>
      </c>
      <c r="P14" s="42"/>
      <c r="Q14" s="41">
        <f>SUM(J14,L14:O14)</f>
        <v>0</v>
      </c>
      <c r="S14" s="40"/>
    </row>
    <row r="15" spans="2:19" ht="11.25">
      <c r="B15" s="5" t="s">
        <v>124</v>
      </c>
      <c r="D15" s="5" t="s">
        <v>114</v>
      </c>
      <c r="F15" s="38"/>
      <c r="G15" s="2"/>
      <c r="H15" s="39"/>
      <c r="J15" s="41">
        <f>ROUND(F15*H15,2)</f>
        <v>0</v>
      </c>
      <c r="K15" s="42"/>
      <c r="L15" s="41">
        <f>ROUND(J15*$L$11,2)</f>
        <v>0</v>
      </c>
      <c r="M15" s="41">
        <f>ROUND(J15*$M$11,2)</f>
        <v>0</v>
      </c>
      <c r="N15" s="41">
        <f>ROUND(SUM(J15,L15)*$N$11,2)</f>
        <v>0</v>
      </c>
      <c r="O15" s="41">
        <f>ROUND(SUM(J15,L15:M15)*$O$11,2)</f>
        <v>0</v>
      </c>
      <c r="P15" s="42"/>
      <c r="Q15" s="41">
        <f>SUM(J15,L15:O15)</f>
        <v>0</v>
      </c>
      <c r="S15" s="40"/>
    </row>
    <row r="16" spans="2:19" ht="11.25">
      <c r="B16" s="5" t="s">
        <v>124</v>
      </c>
      <c r="D16" s="5" t="s">
        <v>115</v>
      </c>
      <c r="F16" s="38"/>
      <c r="G16" s="2"/>
      <c r="H16" s="39"/>
      <c r="J16" s="41">
        <f aca="true" t="shared" si="0" ref="J16:J25">ROUND(F16*H16,2)</f>
        <v>0</v>
      </c>
      <c r="K16" s="42"/>
      <c r="L16" s="41">
        <f aca="true" t="shared" si="1" ref="L16:L25">ROUND(J16*$L$11,2)</f>
        <v>0</v>
      </c>
      <c r="M16" s="41">
        <f aca="true" t="shared" si="2" ref="M16:M25">ROUND(J16*$M$11,2)</f>
        <v>0</v>
      </c>
      <c r="N16" s="41">
        <f aca="true" t="shared" si="3" ref="N16:N25">ROUND(SUM(J16,L16)*$N$11,2)</f>
        <v>0</v>
      </c>
      <c r="O16" s="41">
        <f aca="true" t="shared" si="4" ref="O16:O25">ROUND(SUM(J16,L16:M16)*$O$11,2)</f>
        <v>0</v>
      </c>
      <c r="P16" s="42"/>
      <c r="Q16" s="41">
        <f aca="true" t="shared" si="5" ref="Q16:Q25">SUM(J16,L16:O16)</f>
        <v>0</v>
      </c>
      <c r="S16" s="40"/>
    </row>
    <row r="17" spans="2:19" ht="11.25">
      <c r="B17" s="5" t="s">
        <v>116</v>
      </c>
      <c r="D17" s="5" t="s">
        <v>114</v>
      </c>
      <c r="F17" s="38"/>
      <c r="G17" s="2"/>
      <c r="H17" s="39"/>
      <c r="J17" s="41">
        <f t="shared" si="0"/>
        <v>0</v>
      </c>
      <c r="K17" s="42"/>
      <c r="L17" s="41">
        <f t="shared" si="1"/>
        <v>0</v>
      </c>
      <c r="M17" s="41">
        <f t="shared" si="2"/>
        <v>0</v>
      </c>
      <c r="N17" s="41">
        <f t="shared" si="3"/>
        <v>0</v>
      </c>
      <c r="O17" s="41">
        <f t="shared" si="4"/>
        <v>0</v>
      </c>
      <c r="P17" s="42"/>
      <c r="Q17" s="41">
        <f t="shared" si="5"/>
        <v>0</v>
      </c>
      <c r="S17" s="40"/>
    </row>
    <row r="18" spans="2:19" ht="11.25">
      <c r="B18" s="5" t="s">
        <v>117</v>
      </c>
      <c r="D18" s="5" t="s">
        <v>114</v>
      </c>
      <c r="F18" s="38"/>
      <c r="G18" s="2"/>
      <c r="H18" s="39"/>
      <c r="J18" s="41">
        <f t="shared" si="0"/>
        <v>0</v>
      </c>
      <c r="K18" s="42"/>
      <c r="L18" s="41">
        <f t="shared" si="1"/>
        <v>0</v>
      </c>
      <c r="M18" s="41">
        <f t="shared" si="2"/>
        <v>0</v>
      </c>
      <c r="N18" s="41">
        <f t="shared" si="3"/>
        <v>0</v>
      </c>
      <c r="O18" s="41">
        <f t="shared" si="4"/>
        <v>0</v>
      </c>
      <c r="P18" s="42"/>
      <c r="Q18" s="41">
        <f t="shared" si="5"/>
        <v>0</v>
      </c>
      <c r="S18" s="40"/>
    </row>
    <row r="19" spans="2:19" ht="11.25">
      <c r="B19" s="5" t="s">
        <v>117</v>
      </c>
      <c r="D19" s="5" t="s">
        <v>115</v>
      </c>
      <c r="F19" s="38"/>
      <c r="G19" s="2"/>
      <c r="H19" s="39"/>
      <c r="J19" s="41">
        <f t="shared" si="0"/>
        <v>0</v>
      </c>
      <c r="K19" s="42"/>
      <c r="L19" s="41">
        <f t="shared" si="1"/>
        <v>0</v>
      </c>
      <c r="M19" s="41">
        <f t="shared" si="2"/>
        <v>0</v>
      </c>
      <c r="N19" s="41">
        <f t="shared" si="3"/>
        <v>0</v>
      </c>
      <c r="O19" s="41">
        <f t="shared" si="4"/>
        <v>0</v>
      </c>
      <c r="P19" s="42"/>
      <c r="Q19" s="41">
        <f t="shared" si="5"/>
        <v>0</v>
      </c>
      <c r="S19" s="40" t="s">
        <v>146</v>
      </c>
    </row>
    <row r="20" spans="2:19" ht="11.25">
      <c r="B20" s="5" t="s">
        <v>123</v>
      </c>
      <c r="D20" s="5" t="s">
        <v>115</v>
      </c>
      <c r="F20" s="38"/>
      <c r="G20" s="2"/>
      <c r="H20" s="39"/>
      <c r="J20" s="41">
        <f t="shared" si="0"/>
        <v>0</v>
      </c>
      <c r="K20" s="42"/>
      <c r="L20" s="41">
        <f t="shared" si="1"/>
        <v>0</v>
      </c>
      <c r="M20" s="41">
        <f t="shared" si="2"/>
        <v>0</v>
      </c>
      <c r="N20" s="41">
        <f t="shared" si="3"/>
        <v>0</v>
      </c>
      <c r="O20" s="41">
        <f t="shared" si="4"/>
        <v>0</v>
      </c>
      <c r="P20" s="42"/>
      <c r="Q20" s="41">
        <f t="shared" si="5"/>
        <v>0</v>
      </c>
      <c r="S20" s="40" t="s">
        <v>146</v>
      </c>
    </row>
    <row r="21" spans="2:19" ht="11.25">
      <c r="B21" s="5" t="s">
        <v>119</v>
      </c>
      <c r="D21" s="5" t="s">
        <v>115</v>
      </c>
      <c r="F21" s="38"/>
      <c r="G21" s="2"/>
      <c r="H21" s="39"/>
      <c r="J21" s="41">
        <f t="shared" si="0"/>
        <v>0</v>
      </c>
      <c r="K21" s="42"/>
      <c r="L21" s="41">
        <f t="shared" si="1"/>
        <v>0</v>
      </c>
      <c r="M21" s="41">
        <f t="shared" si="2"/>
        <v>0</v>
      </c>
      <c r="N21" s="41">
        <f t="shared" si="3"/>
        <v>0</v>
      </c>
      <c r="O21" s="41">
        <f t="shared" si="4"/>
        <v>0</v>
      </c>
      <c r="P21" s="42"/>
      <c r="Q21" s="41">
        <f t="shared" si="5"/>
        <v>0</v>
      </c>
      <c r="S21" s="40" t="s">
        <v>146</v>
      </c>
    </row>
    <row r="22" spans="2:19" ht="11.25">
      <c r="B22" s="5" t="s">
        <v>123</v>
      </c>
      <c r="D22" s="5" t="s">
        <v>118</v>
      </c>
      <c r="F22" s="38"/>
      <c r="G22" s="2"/>
      <c r="H22" s="39"/>
      <c r="J22" s="41">
        <f t="shared" si="0"/>
        <v>0</v>
      </c>
      <c r="K22" s="42"/>
      <c r="L22" s="41">
        <f t="shared" si="1"/>
        <v>0</v>
      </c>
      <c r="M22" s="41">
        <f t="shared" si="2"/>
        <v>0</v>
      </c>
      <c r="N22" s="41">
        <f t="shared" si="3"/>
        <v>0</v>
      </c>
      <c r="O22" s="41">
        <f t="shared" si="4"/>
        <v>0</v>
      </c>
      <c r="P22" s="42"/>
      <c r="Q22" s="41">
        <f t="shared" si="5"/>
        <v>0</v>
      </c>
      <c r="S22" s="40" t="s">
        <v>147</v>
      </c>
    </row>
    <row r="23" spans="2:19" ht="11.25">
      <c r="B23" s="5" t="s">
        <v>119</v>
      </c>
      <c r="D23" s="5" t="s">
        <v>118</v>
      </c>
      <c r="F23" s="38"/>
      <c r="G23" s="2"/>
      <c r="H23" s="39"/>
      <c r="J23" s="41">
        <f t="shared" si="0"/>
        <v>0</v>
      </c>
      <c r="K23" s="42"/>
      <c r="L23" s="41">
        <f t="shared" si="1"/>
        <v>0</v>
      </c>
      <c r="M23" s="41">
        <f t="shared" si="2"/>
        <v>0</v>
      </c>
      <c r="N23" s="41">
        <f t="shared" si="3"/>
        <v>0</v>
      </c>
      <c r="O23" s="41">
        <f t="shared" si="4"/>
        <v>0</v>
      </c>
      <c r="P23" s="42"/>
      <c r="Q23" s="41">
        <f t="shared" si="5"/>
        <v>0</v>
      </c>
      <c r="S23" s="40" t="s">
        <v>147</v>
      </c>
    </row>
    <row r="24" spans="2:19" ht="11.25">
      <c r="B24" s="5" t="s">
        <v>120</v>
      </c>
      <c r="D24" s="5" t="s">
        <v>118</v>
      </c>
      <c r="F24" s="38"/>
      <c r="G24" s="2"/>
      <c r="H24" s="39"/>
      <c r="J24" s="41">
        <f t="shared" si="0"/>
        <v>0</v>
      </c>
      <c r="K24" s="42"/>
      <c r="L24" s="41">
        <f t="shared" si="1"/>
        <v>0</v>
      </c>
      <c r="M24" s="41">
        <f t="shared" si="2"/>
        <v>0</v>
      </c>
      <c r="N24" s="41">
        <f t="shared" si="3"/>
        <v>0</v>
      </c>
      <c r="O24" s="41">
        <f t="shared" si="4"/>
        <v>0</v>
      </c>
      <c r="P24" s="42"/>
      <c r="Q24" s="41">
        <f t="shared" si="5"/>
        <v>0</v>
      </c>
      <c r="S24" s="40" t="s">
        <v>147</v>
      </c>
    </row>
    <row r="25" spans="2:19" ht="11.25">
      <c r="B25" s="5" t="s">
        <v>121</v>
      </c>
      <c r="D25" s="5" t="s">
        <v>118</v>
      </c>
      <c r="F25" s="38"/>
      <c r="G25" s="2"/>
      <c r="H25" s="39"/>
      <c r="J25" s="41">
        <f t="shared" si="0"/>
        <v>0</v>
      </c>
      <c r="K25" s="42"/>
      <c r="L25" s="41">
        <f t="shared" si="1"/>
        <v>0</v>
      </c>
      <c r="M25" s="41">
        <f t="shared" si="2"/>
        <v>0</v>
      </c>
      <c r="N25" s="41">
        <f t="shared" si="3"/>
        <v>0</v>
      </c>
      <c r="O25" s="41">
        <f t="shared" si="4"/>
        <v>0</v>
      </c>
      <c r="P25" s="42"/>
      <c r="Q25" s="41">
        <f t="shared" si="5"/>
        <v>0</v>
      </c>
      <c r="S25" s="40" t="s">
        <v>147</v>
      </c>
    </row>
    <row r="26" spans="2:19" ht="11.25">
      <c r="B26" s="5" t="s">
        <v>122</v>
      </c>
      <c r="D26" s="5" t="s">
        <v>118</v>
      </c>
      <c r="F26" s="38"/>
      <c r="G26" s="2"/>
      <c r="H26" s="39"/>
      <c r="J26" s="41">
        <f>ROUND(F26*H26,2)</f>
        <v>0</v>
      </c>
      <c r="K26" s="42"/>
      <c r="L26" s="41">
        <f>ROUND(J26*$L$11,2)</f>
        <v>0</v>
      </c>
      <c r="M26" s="41">
        <f>ROUND(J26*$M$11,2)</f>
        <v>0</v>
      </c>
      <c r="N26" s="41">
        <f>ROUND(SUM(J26,L26)*$N$11,2)</f>
        <v>0</v>
      </c>
      <c r="O26" s="41">
        <f>ROUND(SUM(J26,L26:M26)*$O$11,2)</f>
        <v>0</v>
      </c>
      <c r="P26" s="42"/>
      <c r="Q26" s="41">
        <f>SUM(J26,L26:O26)</f>
        <v>0</v>
      </c>
      <c r="S26" s="40" t="s">
        <v>147</v>
      </c>
    </row>
    <row r="27" spans="2:19" ht="11.25">
      <c r="B27" s="38"/>
      <c r="D27" s="38"/>
      <c r="F27" s="38"/>
      <c r="G27" s="2"/>
      <c r="H27" s="39"/>
      <c r="J27" s="41">
        <f>ROUND(F27*H27,2)</f>
        <v>0</v>
      </c>
      <c r="K27" s="42"/>
      <c r="L27" s="41">
        <f>ROUND(J27*$L$11,2)</f>
        <v>0</v>
      </c>
      <c r="M27" s="41">
        <f>ROUND(J27*$M$11,2)</f>
        <v>0</v>
      </c>
      <c r="N27" s="41">
        <f>ROUND(SUM(J27,L27)*$N$11,2)</f>
        <v>0</v>
      </c>
      <c r="O27" s="41">
        <f>ROUND(SUM(J27,L27:M27)*$O$11,2)</f>
        <v>0</v>
      </c>
      <c r="P27" s="42"/>
      <c r="Q27" s="41">
        <f>SUM(J27,L27:O27)</f>
        <v>0</v>
      </c>
      <c r="S27" s="40"/>
    </row>
    <row r="28" ht="5.25" customHeight="1"/>
    <row r="29" spans="2:19" ht="11.25">
      <c r="B29" s="44" t="s">
        <v>89</v>
      </c>
      <c r="C29" s="45"/>
      <c r="D29" s="48" t="s">
        <v>90</v>
      </c>
      <c r="E29" s="45"/>
      <c r="F29" s="46">
        <f>SUM(F13:F27)</f>
        <v>0</v>
      </c>
      <c r="G29" s="47"/>
      <c r="H29" s="48" t="s">
        <v>90</v>
      </c>
      <c r="I29" s="45"/>
      <c r="J29" s="49">
        <f>SUM(J13:J27)</f>
        <v>0</v>
      </c>
      <c r="K29" s="45"/>
      <c r="L29" s="49">
        <f>SUM(L13:L27)</f>
        <v>0</v>
      </c>
      <c r="M29" s="49">
        <f>SUM(M13:M27)</f>
        <v>0</v>
      </c>
      <c r="N29" s="49">
        <f>SUM(N13:N27)</f>
        <v>0</v>
      </c>
      <c r="O29" s="49">
        <f>SUM(O13:O27)</f>
        <v>0</v>
      </c>
      <c r="P29" s="45"/>
      <c r="Q29" s="49">
        <f>SUM(Q13:Q27)</f>
        <v>0</v>
      </c>
      <c r="R29" s="45"/>
      <c r="S29" s="50" t="s">
        <v>90</v>
      </c>
    </row>
    <row r="30" ht="5.25" customHeight="1"/>
    <row r="31" spans="2:19" ht="11.25">
      <c r="B31" s="5" t="s">
        <v>125</v>
      </c>
      <c r="D31" s="5"/>
      <c r="F31" s="38"/>
      <c r="G31" s="2"/>
      <c r="H31" s="39"/>
      <c r="J31" s="41">
        <f>ROUND(F31*H31,2)</f>
        <v>0</v>
      </c>
      <c r="K31" s="42"/>
      <c r="L31" s="41">
        <f>ROUND(J31*$L$11,2)</f>
        <v>0</v>
      </c>
      <c r="M31" s="41">
        <f>ROUND(J31*$M$11,2)</f>
        <v>0</v>
      </c>
      <c r="N31" s="41">
        <f>ROUND(SUM(J31,L31)*$N$11,2)</f>
        <v>0</v>
      </c>
      <c r="O31" s="41">
        <f>ROUND(SUM(J31,L31:M31)*$O$11,2)</f>
        <v>0</v>
      </c>
      <c r="P31" s="42"/>
      <c r="Q31" s="41">
        <f>SUM(J31,L31:O31)</f>
        <v>0</v>
      </c>
      <c r="S31" s="40"/>
    </row>
    <row r="32" spans="2:19" ht="11.25">
      <c r="B32" s="5" t="s">
        <v>88</v>
      </c>
      <c r="D32" s="5"/>
      <c r="F32" s="38"/>
      <c r="G32" s="2"/>
      <c r="H32" s="39"/>
      <c r="J32" s="41">
        <f aca="true" t="shared" si="6" ref="J32:J45">ROUND(F32*H32,2)</f>
        <v>0</v>
      </c>
      <c r="K32" s="42"/>
      <c r="L32" s="41">
        <f aca="true" t="shared" si="7" ref="L32:L45">ROUND(J32*$L$11,2)</f>
        <v>0</v>
      </c>
      <c r="M32" s="41">
        <f aca="true" t="shared" si="8" ref="M32:M45">ROUND(J32*$M$11,2)</f>
        <v>0</v>
      </c>
      <c r="N32" s="41">
        <f aca="true" t="shared" si="9" ref="N32:N45">ROUND(SUM(J32,L32)*$N$11,2)</f>
        <v>0</v>
      </c>
      <c r="O32" s="41">
        <f aca="true" t="shared" si="10" ref="O32:O45">ROUND(SUM(J32,L32:M32)*$O$11,2)</f>
        <v>0</v>
      </c>
      <c r="P32" s="42"/>
      <c r="Q32" s="41">
        <f aca="true" t="shared" si="11" ref="Q32:Q45">SUM(J32,L32:O32)</f>
        <v>0</v>
      </c>
      <c r="S32" s="40"/>
    </row>
    <row r="33" spans="2:19" ht="11.25">
      <c r="B33" s="5" t="s">
        <v>124</v>
      </c>
      <c r="D33" s="5" t="s">
        <v>114</v>
      </c>
      <c r="F33" s="38"/>
      <c r="G33" s="2"/>
      <c r="H33" s="39"/>
      <c r="J33" s="41">
        <f t="shared" si="6"/>
        <v>0</v>
      </c>
      <c r="K33" s="42"/>
      <c r="L33" s="41">
        <f t="shared" si="7"/>
        <v>0</v>
      </c>
      <c r="M33" s="41">
        <f t="shared" si="8"/>
        <v>0</v>
      </c>
      <c r="N33" s="41">
        <f t="shared" si="9"/>
        <v>0</v>
      </c>
      <c r="O33" s="41">
        <f t="shared" si="10"/>
        <v>0</v>
      </c>
      <c r="P33" s="42"/>
      <c r="Q33" s="41">
        <f t="shared" si="11"/>
        <v>0</v>
      </c>
      <c r="S33" s="40"/>
    </row>
    <row r="34" spans="2:19" ht="11.25">
      <c r="B34" s="5" t="s">
        <v>124</v>
      </c>
      <c r="D34" s="5" t="s">
        <v>115</v>
      </c>
      <c r="F34" s="38"/>
      <c r="G34" s="2"/>
      <c r="H34" s="39"/>
      <c r="J34" s="41">
        <f t="shared" si="6"/>
        <v>0</v>
      </c>
      <c r="K34" s="42"/>
      <c r="L34" s="41">
        <f t="shared" si="7"/>
        <v>0</v>
      </c>
      <c r="M34" s="41">
        <f t="shared" si="8"/>
        <v>0</v>
      </c>
      <c r="N34" s="41">
        <f t="shared" si="9"/>
        <v>0</v>
      </c>
      <c r="O34" s="41">
        <f t="shared" si="10"/>
        <v>0</v>
      </c>
      <c r="P34" s="42"/>
      <c r="Q34" s="41">
        <f t="shared" si="11"/>
        <v>0</v>
      </c>
      <c r="S34" s="40"/>
    </row>
    <row r="35" spans="2:19" ht="11.25">
      <c r="B35" s="5" t="s">
        <v>116</v>
      </c>
      <c r="D35" s="5" t="s">
        <v>114</v>
      </c>
      <c r="F35" s="38"/>
      <c r="G35" s="2"/>
      <c r="H35" s="39"/>
      <c r="J35" s="41">
        <f t="shared" si="6"/>
        <v>0</v>
      </c>
      <c r="K35" s="42"/>
      <c r="L35" s="41">
        <f t="shared" si="7"/>
        <v>0</v>
      </c>
      <c r="M35" s="41">
        <f t="shared" si="8"/>
        <v>0</v>
      </c>
      <c r="N35" s="41">
        <f t="shared" si="9"/>
        <v>0</v>
      </c>
      <c r="O35" s="41">
        <f t="shared" si="10"/>
        <v>0</v>
      </c>
      <c r="P35" s="42"/>
      <c r="Q35" s="41">
        <f t="shared" si="11"/>
        <v>0</v>
      </c>
      <c r="S35" s="40"/>
    </row>
    <row r="36" spans="2:19" ht="11.25">
      <c r="B36" s="5" t="s">
        <v>117</v>
      </c>
      <c r="D36" s="5" t="s">
        <v>114</v>
      </c>
      <c r="F36" s="38"/>
      <c r="G36" s="2"/>
      <c r="H36" s="39"/>
      <c r="J36" s="41">
        <f t="shared" si="6"/>
        <v>0</v>
      </c>
      <c r="K36" s="42"/>
      <c r="L36" s="41">
        <f t="shared" si="7"/>
        <v>0</v>
      </c>
      <c r="M36" s="41">
        <f t="shared" si="8"/>
        <v>0</v>
      </c>
      <c r="N36" s="41">
        <f t="shared" si="9"/>
        <v>0</v>
      </c>
      <c r="O36" s="41">
        <f t="shared" si="10"/>
        <v>0</v>
      </c>
      <c r="P36" s="42"/>
      <c r="Q36" s="41">
        <f t="shared" si="11"/>
        <v>0</v>
      </c>
      <c r="S36" s="40"/>
    </row>
    <row r="37" spans="2:19" ht="11.25">
      <c r="B37" s="5" t="s">
        <v>117</v>
      </c>
      <c r="D37" s="5" t="s">
        <v>115</v>
      </c>
      <c r="F37" s="38"/>
      <c r="G37" s="2"/>
      <c r="H37" s="39"/>
      <c r="J37" s="41">
        <f t="shared" si="6"/>
        <v>0</v>
      </c>
      <c r="K37" s="42"/>
      <c r="L37" s="41">
        <f t="shared" si="7"/>
        <v>0</v>
      </c>
      <c r="M37" s="41">
        <f t="shared" si="8"/>
        <v>0</v>
      </c>
      <c r="N37" s="41">
        <f t="shared" si="9"/>
        <v>0</v>
      </c>
      <c r="O37" s="41">
        <f t="shared" si="10"/>
        <v>0</v>
      </c>
      <c r="P37" s="42"/>
      <c r="Q37" s="41">
        <f t="shared" si="11"/>
        <v>0</v>
      </c>
      <c r="S37" s="40" t="s">
        <v>146</v>
      </c>
    </row>
    <row r="38" spans="2:19" ht="11.25">
      <c r="B38" s="5" t="s">
        <v>123</v>
      </c>
      <c r="D38" s="5" t="s">
        <v>115</v>
      </c>
      <c r="F38" s="38"/>
      <c r="G38" s="2"/>
      <c r="H38" s="39"/>
      <c r="J38" s="41">
        <f t="shared" si="6"/>
        <v>0</v>
      </c>
      <c r="K38" s="42"/>
      <c r="L38" s="41">
        <f t="shared" si="7"/>
        <v>0</v>
      </c>
      <c r="M38" s="41">
        <f t="shared" si="8"/>
        <v>0</v>
      </c>
      <c r="N38" s="41">
        <f t="shared" si="9"/>
        <v>0</v>
      </c>
      <c r="O38" s="41">
        <f t="shared" si="10"/>
        <v>0</v>
      </c>
      <c r="P38" s="42"/>
      <c r="Q38" s="41">
        <f t="shared" si="11"/>
        <v>0</v>
      </c>
      <c r="S38" s="40" t="s">
        <v>146</v>
      </c>
    </row>
    <row r="39" spans="2:19" ht="11.25">
      <c r="B39" s="5" t="s">
        <v>119</v>
      </c>
      <c r="D39" s="5" t="s">
        <v>115</v>
      </c>
      <c r="F39" s="38"/>
      <c r="G39" s="2"/>
      <c r="H39" s="39"/>
      <c r="J39" s="41">
        <f t="shared" si="6"/>
        <v>0</v>
      </c>
      <c r="K39" s="42"/>
      <c r="L39" s="41">
        <f t="shared" si="7"/>
        <v>0</v>
      </c>
      <c r="M39" s="41">
        <f t="shared" si="8"/>
        <v>0</v>
      </c>
      <c r="N39" s="41">
        <f t="shared" si="9"/>
        <v>0</v>
      </c>
      <c r="O39" s="41">
        <f t="shared" si="10"/>
        <v>0</v>
      </c>
      <c r="P39" s="42"/>
      <c r="Q39" s="41">
        <f t="shared" si="11"/>
        <v>0</v>
      </c>
      <c r="S39" s="40" t="s">
        <v>146</v>
      </c>
    </row>
    <row r="40" spans="2:19" ht="11.25">
      <c r="B40" s="5" t="s">
        <v>123</v>
      </c>
      <c r="D40" s="5" t="s">
        <v>118</v>
      </c>
      <c r="F40" s="38"/>
      <c r="G40" s="2"/>
      <c r="H40" s="39"/>
      <c r="J40" s="41">
        <f t="shared" si="6"/>
        <v>0</v>
      </c>
      <c r="K40" s="42"/>
      <c r="L40" s="41">
        <f t="shared" si="7"/>
        <v>0</v>
      </c>
      <c r="M40" s="41">
        <f t="shared" si="8"/>
        <v>0</v>
      </c>
      <c r="N40" s="41">
        <f t="shared" si="9"/>
        <v>0</v>
      </c>
      <c r="O40" s="41">
        <f t="shared" si="10"/>
        <v>0</v>
      </c>
      <c r="P40" s="42"/>
      <c r="Q40" s="41">
        <f t="shared" si="11"/>
        <v>0</v>
      </c>
      <c r="S40" s="40" t="s">
        <v>147</v>
      </c>
    </row>
    <row r="41" spans="2:19" ht="11.25">
      <c r="B41" s="5" t="s">
        <v>119</v>
      </c>
      <c r="D41" s="5" t="s">
        <v>118</v>
      </c>
      <c r="F41" s="38"/>
      <c r="G41" s="2"/>
      <c r="H41" s="39"/>
      <c r="J41" s="41">
        <f t="shared" si="6"/>
        <v>0</v>
      </c>
      <c r="K41" s="42"/>
      <c r="L41" s="41">
        <f t="shared" si="7"/>
        <v>0</v>
      </c>
      <c r="M41" s="41">
        <f t="shared" si="8"/>
        <v>0</v>
      </c>
      <c r="N41" s="41">
        <f t="shared" si="9"/>
        <v>0</v>
      </c>
      <c r="O41" s="41">
        <f t="shared" si="10"/>
        <v>0</v>
      </c>
      <c r="P41" s="42"/>
      <c r="Q41" s="41">
        <f t="shared" si="11"/>
        <v>0</v>
      </c>
      <c r="S41" s="40" t="s">
        <v>147</v>
      </c>
    </row>
    <row r="42" spans="2:19" ht="11.25">
      <c r="B42" s="5" t="s">
        <v>120</v>
      </c>
      <c r="D42" s="5" t="s">
        <v>118</v>
      </c>
      <c r="F42" s="38"/>
      <c r="G42" s="2"/>
      <c r="H42" s="39"/>
      <c r="J42" s="41">
        <f t="shared" si="6"/>
        <v>0</v>
      </c>
      <c r="K42" s="42"/>
      <c r="L42" s="41">
        <f t="shared" si="7"/>
        <v>0</v>
      </c>
      <c r="M42" s="41">
        <f t="shared" si="8"/>
        <v>0</v>
      </c>
      <c r="N42" s="41">
        <f t="shared" si="9"/>
        <v>0</v>
      </c>
      <c r="O42" s="41">
        <f t="shared" si="10"/>
        <v>0</v>
      </c>
      <c r="P42" s="42"/>
      <c r="Q42" s="41">
        <f t="shared" si="11"/>
        <v>0</v>
      </c>
      <c r="S42" s="40" t="s">
        <v>147</v>
      </c>
    </row>
    <row r="43" spans="2:19" ht="11.25">
      <c r="B43" s="5" t="s">
        <v>121</v>
      </c>
      <c r="D43" s="5" t="s">
        <v>118</v>
      </c>
      <c r="F43" s="38"/>
      <c r="G43" s="2"/>
      <c r="H43" s="39"/>
      <c r="J43" s="41">
        <f t="shared" si="6"/>
        <v>0</v>
      </c>
      <c r="K43" s="42"/>
      <c r="L43" s="41">
        <f t="shared" si="7"/>
        <v>0</v>
      </c>
      <c r="M43" s="41">
        <f t="shared" si="8"/>
        <v>0</v>
      </c>
      <c r="N43" s="41">
        <f t="shared" si="9"/>
        <v>0</v>
      </c>
      <c r="O43" s="41">
        <f t="shared" si="10"/>
        <v>0</v>
      </c>
      <c r="P43" s="42"/>
      <c r="Q43" s="41">
        <f t="shared" si="11"/>
        <v>0</v>
      </c>
      <c r="S43" s="40" t="s">
        <v>147</v>
      </c>
    </row>
    <row r="44" spans="2:19" ht="11.25">
      <c r="B44" s="5" t="s">
        <v>122</v>
      </c>
      <c r="D44" s="5" t="s">
        <v>118</v>
      </c>
      <c r="F44" s="38"/>
      <c r="G44" s="2"/>
      <c r="H44" s="39"/>
      <c r="J44" s="41">
        <f t="shared" si="6"/>
        <v>0</v>
      </c>
      <c r="K44" s="42"/>
      <c r="L44" s="41">
        <f t="shared" si="7"/>
        <v>0</v>
      </c>
      <c r="M44" s="41">
        <f t="shared" si="8"/>
        <v>0</v>
      </c>
      <c r="N44" s="41">
        <f t="shared" si="9"/>
        <v>0</v>
      </c>
      <c r="O44" s="41">
        <f t="shared" si="10"/>
        <v>0</v>
      </c>
      <c r="P44" s="42"/>
      <c r="Q44" s="41">
        <f t="shared" si="11"/>
        <v>0</v>
      </c>
      <c r="S44" s="40" t="s">
        <v>147</v>
      </c>
    </row>
    <row r="45" spans="2:19" ht="11.25">
      <c r="B45" s="38"/>
      <c r="D45" s="38"/>
      <c r="F45" s="38"/>
      <c r="G45" s="2"/>
      <c r="H45" s="39"/>
      <c r="J45" s="41">
        <f t="shared" si="6"/>
        <v>0</v>
      </c>
      <c r="K45" s="42"/>
      <c r="L45" s="41">
        <f t="shared" si="7"/>
        <v>0</v>
      </c>
      <c r="M45" s="41">
        <f t="shared" si="8"/>
        <v>0</v>
      </c>
      <c r="N45" s="41">
        <f t="shared" si="9"/>
        <v>0</v>
      </c>
      <c r="O45" s="41">
        <f t="shared" si="10"/>
        <v>0</v>
      </c>
      <c r="P45" s="42"/>
      <c r="Q45" s="41">
        <f t="shared" si="11"/>
        <v>0</v>
      </c>
      <c r="S45" s="40"/>
    </row>
    <row r="46" ht="5.25" customHeight="1"/>
    <row r="47" spans="2:19" ht="11.25">
      <c r="B47" s="44" t="s">
        <v>89</v>
      </c>
      <c r="C47" s="45"/>
      <c r="D47" s="48" t="s">
        <v>90</v>
      </c>
      <c r="E47" s="45"/>
      <c r="F47" s="46">
        <f>SUM(F31:F45)</f>
        <v>0</v>
      </c>
      <c r="G47" s="47"/>
      <c r="H47" s="48" t="s">
        <v>90</v>
      </c>
      <c r="I47" s="45"/>
      <c r="J47" s="49">
        <f>SUM(J31:J45)</f>
        <v>0</v>
      </c>
      <c r="K47" s="45"/>
      <c r="L47" s="49">
        <f>SUM(L31:L45)</f>
        <v>0</v>
      </c>
      <c r="M47" s="49">
        <f>SUM(M31:M45)</f>
        <v>0</v>
      </c>
      <c r="N47" s="49">
        <f>SUM(N31:N45)</f>
        <v>0</v>
      </c>
      <c r="O47" s="49">
        <f>SUM(O31:O45)</f>
        <v>0</v>
      </c>
      <c r="P47" s="45"/>
      <c r="Q47" s="49">
        <f>SUM(Q31:Q45)</f>
        <v>0</v>
      </c>
      <c r="R47" s="45"/>
      <c r="S47" s="50" t="s">
        <v>90</v>
      </c>
    </row>
    <row r="48" ht="5.25" customHeight="1"/>
    <row r="49" spans="2:19" ht="11.25">
      <c r="B49" s="5" t="s">
        <v>125</v>
      </c>
      <c r="D49" s="5"/>
      <c r="F49" s="38"/>
      <c r="G49" s="2"/>
      <c r="H49" s="39"/>
      <c r="J49" s="41">
        <f>ROUND(F49*H49,2)</f>
        <v>0</v>
      </c>
      <c r="K49" s="42"/>
      <c r="L49" s="41">
        <f>ROUND(J49*$L$11,2)</f>
        <v>0</v>
      </c>
      <c r="M49" s="41">
        <f>ROUND(J49*$M$11,2)</f>
        <v>0</v>
      </c>
      <c r="N49" s="41">
        <f>ROUND(SUM(J49,L49)*$N$11,2)</f>
        <v>0</v>
      </c>
      <c r="O49" s="41">
        <f>ROUND(SUM(J49,L49:M49)*$O$11,2)</f>
        <v>0</v>
      </c>
      <c r="P49" s="42"/>
      <c r="Q49" s="41">
        <f>SUM(J49,L49:O49)</f>
        <v>0</v>
      </c>
      <c r="S49" s="40"/>
    </row>
    <row r="50" spans="2:19" ht="11.25">
      <c r="B50" s="5" t="s">
        <v>88</v>
      </c>
      <c r="D50" s="5"/>
      <c r="F50" s="38"/>
      <c r="G50" s="2"/>
      <c r="H50" s="39"/>
      <c r="J50" s="41">
        <f aca="true" t="shared" si="12" ref="J50:J63">ROUND(F50*H50,2)</f>
        <v>0</v>
      </c>
      <c r="K50" s="42"/>
      <c r="L50" s="41">
        <f aca="true" t="shared" si="13" ref="L50:L63">ROUND(J50*$L$11,2)</f>
        <v>0</v>
      </c>
      <c r="M50" s="41">
        <f aca="true" t="shared" si="14" ref="M50:M63">ROUND(J50*$M$11,2)</f>
        <v>0</v>
      </c>
      <c r="N50" s="41">
        <f aca="true" t="shared" si="15" ref="N50:N63">ROUND(SUM(J50,L50)*$N$11,2)</f>
        <v>0</v>
      </c>
      <c r="O50" s="41">
        <f aca="true" t="shared" si="16" ref="O50:O63">ROUND(SUM(J50,L50:M50)*$O$11,2)</f>
        <v>0</v>
      </c>
      <c r="P50" s="42"/>
      <c r="Q50" s="41">
        <f aca="true" t="shared" si="17" ref="Q50:Q63">SUM(J50,L50:O50)</f>
        <v>0</v>
      </c>
      <c r="S50" s="40"/>
    </row>
    <row r="51" spans="2:19" ht="11.25">
      <c r="B51" s="5" t="s">
        <v>124</v>
      </c>
      <c r="D51" s="5" t="s">
        <v>114</v>
      </c>
      <c r="F51" s="38"/>
      <c r="G51" s="2"/>
      <c r="H51" s="39"/>
      <c r="J51" s="41">
        <f t="shared" si="12"/>
        <v>0</v>
      </c>
      <c r="K51" s="42"/>
      <c r="L51" s="41">
        <f t="shared" si="13"/>
        <v>0</v>
      </c>
      <c r="M51" s="41">
        <f t="shared" si="14"/>
        <v>0</v>
      </c>
      <c r="N51" s="41">
        <f t="shared" si="15"/>
        <v>0</v>
      </c>
      <c r="O51" s="41">
        <f t="shared" si="16"/>
        <v>0</v>
      </c>
      <c r="P51" s="42"/>
      <c r="Q51" s="41">
        <f t="shared" si="17"/>
        <v>0</v>
      </c>
      <c r="S51" s="40"/>
    </row>
    <row r="52" spans="2:19" ht="11.25">
      <c r="B52" s="5" t="s">
        <v>124</v>
      </c>
      <c r="D52" s="5" t="s">
        <v>115</v>
      </c>
      <c r="F52" s="38"/>
      <c r="G52" s="2"/>
      <c r="H52" s="39"/>
      <c r="J52" s="41">
        <f t="shared" si="12"/>
        <v>0</v>
      </c>
      <c r="K52" s="42"/>
      <c r="L52" s="41">
        <f t="shared" si="13"/>
        <v>0</v>
      </c>
      <c r="M52" s="41">
        <f t="shared" si="14"/>
        <v>0</v>
      </c>
      <c r="N52" s="41">
        <f t="shared" si="15"/>
        <v>0</v>
      </c>
      <c r="O52" s="41">
        <f t="shared" si="16"/>
        <v>0</v>
      </c>
      <c r="P52" s="42"/>
      <c r="Q52" s="41">
        <f t="shared" si="17"/>
        <v>0</v>
      </c>
      <c r="S52" s="40"/>
    </row>
    <row r="53" spans="2:19" ht="11.25">
      <c r="B53" s="5" t="s">
        <v>116</v>
      </c>
      <c r="D53" s="5" t="s">
        <v>114</v>
      </c>
      <c r="F53" s="38"/>
      <c r="G53" s="2"/>
      <c r="H53" s="39"/>
      <c r="J53" s="41">
        <f t="shared" si="12"/>
        <v>0</v>
      </c>
      <c r="K53" s="42"/>
      <c r="L53" s="41">
        <f t="shared" si="13"/>
        <v>0</v>
      </c>
      <c r="M53" s="41">
        <f t="shared" si="14"/>
        <v>0</v>
      </c>
      <c r="N53" s="41">
        <f t="shared" si="15"/>
        <v>0</v>
      </c>
      <c r="O53" s="41">
        <f t="shared" si="16"/>
        <v>0</v>
      </c>
      <c r="P53" s="42"/>
      <c r="Q53" s="41">
        <f t="shared" si="17"/>
        <v>0</v>
      </c>
      <c r="S53" s="40"/>
    </row>
    <row r="54" spans="2:19" ht="11.25">
      <c r="B54" s="5" t="s">
        <v>117</v>
      </c>
      <c r="D54" s="5" t="s">
        <v>114</v>
      </c>
      <c r="F54" s="38"/>
      <c r="G54" s="2"/>
      <c r="H54" s="39"/>
      <c r="J54" s="41">
        <f t="shared" si="12"/>
        <v>0</v>
      </c>
      <c r="K54" s="42"/>
      <c r="L54" s="41">
        <f t="shared" si="13"/>
        <v>0</v>
      </c>
      <c r="M54" s="41">
        <f t="shared" si="14"/>
        <v>0</v>
      </c>
      <c r="N54" s="41">
        <f t="shared" si="15"/>
        <v>0</v>
      </c>
      <c r="O54" s="41">
        <f t="shared" si="16"/>
        <v>0</v>
      </c>
      <c r="P54" s="42"/>
      <c r="Q54" s="41">
        <f t="shared" si="17"/>
        <v>0</v>
      </c>
      <c r="S54" s="40"/>
    </row>
    <row r="55" spans="2:19" ht="11.25">
      <c r="B55" s="5" t="s">
        <v>117</v>
      </c>
      <c r="D55" s="5" t="s">
        <v>115</v>
      </c>
      <c r="F55" s="38"/>
      <c r="G55" s="2"/>
      <c r="H55" s="39"/>
      <c r="J55" s="41">
        <f t="shared" si="12"/>
        <v>0</v>
      </c>
      <c r="K55" s="42"/>
      <c r="L55" s="41">
        <f t="shared" si="13"/>
        <v>0</v>
      </c>
      <c r="M55" s="41">
        <f t="shared" si="14"/>
        <v>0</v>
      </c>
      <c r="N55" s="41">
        <f t="shared" si="15"/>
        <v>0</v>
      </c>
      <c r="O55" s="41">
        <f t="shared" si="16"/>
        <v>0</v>
      </c>
      <c r="P55" s="42"/>
      <c r="Q55" s="41">
        <f t="shared" si="17"/>
        <v>0</v>
      </c>
      <c r="S55" s="40" t="s">
        <v>146</v>
      </c>
    </row>
    <row r="56" spans="2:19" ht="11.25">
      <c r="B56" s="5" t="s">
        <v>123</v>
      </c>
      <c r="D56" s="5" t="s">
        <v>115</v>
      </c>
      <c r="F56" s="38"/>
      <c r="G56" s="2"/>
      <c r="H56" s="39"/>
      <c r="J56" s="41">
        <f t="shared" si="12"/>
        <v>0</v>
      </c>
      <c r="K56" s="42"/>
      <c r="L56" s="41">
        <f t="shared" si="13"/>
        <v>0</v>
      </c>
      <c r="M56" s="41">
        <f t="shared" si="14"/>
        <v>0</v>
      </c>
      <c r="N56" s="41">
        <f t="shared" si="15"/>
        <v>0</v>
      </c>
      <c r="O56" s="41">
        <f t="shared" si="16"/>
        <v>0</v>
      </c>
      <c r="P56" s="42"/>
      <c r="Q56" s="41">
        <f t="shared" si="17"/>
        <v>0</v>
      </c>
      <c r="S56" s="40" t="s">
        <v>146</v>
      </c>
    </row>
    <row r="57" spans="2:19" ht="11.25">
      <c r="B57" s="5" t="s">
        <v>119</v>
      </c>
      <c r="D57" s="5" t="s">
        <v>115</v>
      </c>
      <c r="F57" s="38"/>
      <c r="G57" s="2"/>
      <c r="H57" s="39"/>
      <c r="J57" s="41">
        <f t="shared" si="12"/>
        <v>0</v>
      </c>
      <c r="K57" s="42"/>
      <c r="L57" s="41">
        <f t="shared" si="13"/>
        <v>0</v>
      </c>
      <c r="M57" s="41">
        <f t="shared" si="14"/>
        <v>0</v>
      </c>
      <c r="N57" s="41">
        <f t="shared" si="15"/>
        <v>0</v>
      </c>
      <c r="O57" s="41">
        <f t="shared" si="16"/>
        <v>0</v>
      </c>
      <c r="P57" s="42"/>
      <c r="Q57" s="41">
        <f t="shared" si="17"/>
        <v>0</v>
      </c>
      <c r="S57" s="40" t="s">
        <v>146</v>
      </c>
    </row>
    <row r="58" spans="2:19" ht="11.25">
      <c r="B58" s="5" t="s">
        <v>123</v>
      </c>
      <c r="D58" s="5" t="s">
        <v>118</v>
      </c>
      <c r="F58" s="38"/>
      <c r="G58" s="2"/>
      <c r="H58" s="39"/>
      <c r="J58" s="41">
        <f t="shared" si="12"/>
        <v>0</v>
      </c>
      <c r="K58" s="42"/>
      <c r="L58" s="41">
        <f t="shared" si="13"/>
        <v>0</v>
      </c>
      <c r="M58" s="41">
        <f t="shared" si="14"/>
        <v>0</v>
      </c>
      <c r="N58" s="41">
        <f t="shared" si="15"/>
        <v>0</v>
      </c>
      <c r="O58" s="41">
        <f t="shared" si="16"/>
        <v>0</v>
      </c>
      <c r="P58" s="42"/>
      <c r="Q58" s="41">
        <f t="shared" si="17"/>
        <v>0</v>
      </c>
      <c r="S58" s="40" t="s">
        <v>147</v>
      </c>
    </row>
    <row r="59" spans="2:19" ht="11.25">
      <c r="B59" s="5" t="s">
        <v>119</v>
      </c>
      <c r="D59" s="5" t="s">
        <v>118</v>
      </c>
      <c r="F59" s="38"/>
      <c r="G59" s="2"/>
      <c r="H59" s="39"/>
      <c r="J59" s="41">
        <f t="shared" si="12"/>
        <v>0</v>
      </c>
      <c r="K59" s="42"/>
      <c r="L59" s="41">
        <f t="shared" si="13"/>
        <v>0</v>
      </c>
      <c r="M59" s="41">
        <f t="shared" si="14"/>
        <v>0</v>
      </c>
      <c r="N59" s="41">
        <f t="shared" si="15"/>
        <v>0</v>
      </c>
      <c r="O59" s="41">
        <f t="shared" si="16"/>
        <v>0</v>
      </c>
      <c r="P59" s="42"/>
      <c r="Q59" s="41">
        <f t="shared" si="17"/>
        <v>0</v>
      </c>
      <c r="S59" s="40" t="s">
        <v>147</v>
      </c>
    </row>
    <row r="60" spans="2:19" ht="11.25">
      <c r="B60" s="5" t="s">
        <v>120</v>
      </c>
      <c r="D60" s="5" t="s">
        <v>118</v>
      </c>
      <c r="F60" s="38"/>
      <c r="G60" s="2"/>
      <c r="H60" s="39"/>
      <c r="J60" s="41">
        <f t="shared" si="12"/>
        <v>0</v>
      </c>
      <c r="K60" s="42"/>
      <c r="L60" s="41">
        <f t="shared" si="13"/>
        <v>0</v>
      </c>
      <c r="M60" s="41">
        <f t="shared" si="14"/>
        <v>0</v>
      </c>
      <c r="N60" s="41">
        <f t="shared" si="15"/>
        <v>0</v>
      </c>
      <c r="O60" s="41">
        <f t="shared" si="16"/>
        <v>0</v>
      </c>
      <c r="P60" s="42"/>
      <c r="Q60" s="41">
        <f t="shared" si="17"/>
        <v>0</v>
      </c>
      <c r="S60" s="40" t="s">
        <v>147</v>
      </c>
    </row>
    <row r="61" spans="2:19" ht="11.25">
      <c r="B61" s="5" t="s">
        <v>121</v>
      </c>
      <c r="D61" s="5" t="s">
        <v>118</v>
      </c>
      <c r="F61" s="38"/>
      <c r="G61" s="2"/>
      <c r="H61" s="39"/>
      <c r="J61" s="41">
        <f t="shared" si="12"/>
        <v>0</v>
      </c>
      <c r="K61" s="42"/>
      <c r="L61" s="41">
        <f t="shared" si="13"/>
        <v>0</v>
      </c>
      <c r="M61" s="41">
        <f t="shared" si="14"/>
        <v>0</v>
      </c>
      <c r="N61" s="41">
        <f t="shared" si="15"/>
        <v>0</v>
      </c>
      <c r="O61" s="41">
        <f t="shared" si="16"/>
        <v>0</v>
      </c>
      <c r="P61" s="42"/>
      <c r="Q61" s="41">
        <f t="shared" si="17"/>
        <v>0</v>
      </c>
      <c r="S61" s="40" t="s">
        <v>147</v>
      </c>
    </row>
    <row r="62" spans="2:19" ht="11.25">
      <c r="B62" s="5" t="s">
        <v>122</v>
      </c>
      <c r="D62" s="5" t="s">
        <v>118</v>
      </c>
      <c r="F62" s="38"/>
      <c r="G62" s="2"/>
      <c r="H62" s="39"/>
      <c r="J62" s="41">
        <f t="shared" si="12"/>
        <v>0</v>
      </c>
      <c r="K62" s="42"/>
      <c r="L62" s="41">
        <f t="shared" si="13"/>
        <v>0</v>
      </c>
      <c r="M62" s="41">
        <f t="shared" si="14"/>
        <v>0</v>
      </c>
      <c r="N62" s="41">
        <f t="shared" si="15"/>
        <v>0</v>
      </c>
      <c r="O62" s="41">
        <f t="shared" si="16"/>
        <v>0</v>
      </c>
      <c r="P62" s="42"/>
      <c r="Q62" s="41">
        <f t="shared" si="17"/>
        <v>0</v>
      </c>
      <c r="S62" s="40" t="s">
        <v>147</v>
      </c>
    </row>
    <row r="63" spans="2:19" ht="11.25">
      <c r="B63" s="38"/>
      <c r="D63" s="38"/>
      <c r="F63" s="38"/>
      <c r="G63" s="2"/>
      <c r="H63" s="39"/>
      <c r="J63" s="41">
        <f t="shared" si="12"/>
        <v>0</v>
      </c>
      <c r="K63" s="42"/>
      <c r="L63" s="41">
        <f t="shared" si="13"/>
        <v>0</v>
      </c>
      <c r="M63" s="41">
        <f t="shared" si="14"/>
        <v>0</v>
      </c>
      <c r="N63" s="41">
        <f t="shared" si="15"/>
        <v>0</v>
      </c>
      <c r="O63" s="41">
        <f t="shared" si="16"/>
        <v>0</v>
      </c>
      <c r="P63" s="42"/>
      <c r="Q63" s="41">
        <f t="shared" si="17"/>
        <v>0</v>
      </c>
      <c r="S63" s="40"/>
    </row>
    <row r="64" ht="5.25" customHeight="1"/>
    <row r="65" spans="2:19" ht="11.25">
      <c r="B65" s="44" t="s">
        <v>89</v>
      </c>
      <c r="C65" s="45"/>
      <c r="D65" s="48" t="s">
        <v>90</v>
      </c>
      <c r="E65" s="45"/>
      <c r="F65" s="46">
        <f>SUM(F49:F63)</f>
        <v>0</v>
      </c>
      <c r="G65" s="47"/>
      <c r="H65" s="48" t="s">
        <v>90</v>
      </c>
      <c r="I65" s="45"/>
      <c r="J65" s="49">
        <f>SUM(J49:J63)</f>
        <v>0</v>
      </c>
      <c r="K65" s="45"/>
      <c r="L65" s="49">
        <f>SUM(L49:L63)</f>
        <v>0</v>
      </c>
      <c r="M65" s="49">
        <f>SUM(M49:M63)</f>
        <v>0</v>
      </c>
      <c r="N65" s="49">
        <f>SUM(N49:N63)</f>
        <v>0</v>
      </c>
      <c r="O65" s="49">
        <f>SUM(O49:O63)</f>
        <v>0</v>
      </c>
      <c r="P65" s="45"/>
      <c r="Q65" s="49">
        <f>SUM(Q49:Q63)</f>
        <v>0</v>
      </c>
      <c r="R65" s="45"/>
      <c r="S65" s="50" t="s">
        <v>90</v>
      </c>
    </row>
    <row r="66" spans="2:19" ht="5.2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2:19" ht="11.25">
      <c r="B67" s="44" t="s">
        <v>89</v>
      </c>
      <c r="C67" s="45"/>
      <c r="D67" s="48" t="s">
        <v>90</v>
      </c>
      <c r="E67" s="45"/>
      <c r="F67" s="46">
        <f>SUM(F29,F47,F65)</f>
        <v>0</v>
      </c>
      <c r="G67" s="47"/>
      <c r="H67" s="48" t="s">
        <v>90</v>
      </c>
      <c r="I67" s="45"/>
      <c r="J67" s="49">
        <f>SUM(J29,J47,J65)</f>
        <v>0</v>
      </c>
      <c r="K67" s="45"/>
      <c r="L67" s="49">
        <f>SUM(L29,L47,L65)</f>
        <v>0</v>
      </c>
      <c r="M67" s="49">
        <f>SUM(M29,M47,M65)</f>
        <v>0</v>
      </c>
      <c r="N67" s="49">
        <f>SUM(N29,N47,N65)</f>
        <v>0</v>
      </c>
      <c r="O67" s="49">
        <f>SUM(O29,O47,O65)</f>
        <v>0</v>
      </c>
      <c r="P67" s="45"/>
      <c r="Q67" s="49">
        <f>SUM(Q29,Q47,Q65)</f>
        <v>0</v>
      </c>
      <c r="R67" s="45"/>
      <c r="S67" s="50" t="s">
        <v>90</v>
      </c>
    </row>
    <row r="68" ht="5.25" customHeight="1"/>
    <row r="69" spans="2:19" ht="15" customHeight="1">
      <c r="B69" s="98" t="s">
        <v>20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ht="5.25" customHeight="1"/>
    <row r="71" spans="2:19" ht="22.5" customHeight="1">
      <c r="B71" s="35" t="s">
        <v>71</v>
      </c>
      <c r="C71" s="3"/>
      <c r="D71" s="57" t="s">
        <v>113</v>
      </c>
      <c r="E71" s="3"/>
      <c r="F71" s="100" t="s">
        <v>73</v>
      </c>
      <c r="G71" s="3"/>
      <c r="H71" s="100" t="s">
        <v>74</v>
      </c>
      <c r="I71" s="3"/>
      <c r="J71" s="100" t="s">
        <v>75</v>
      </c>
      <c r="K71" s="3"/>
      <c r="L71" s="37"/>
      <c r="M71" s="55" t="s">
        <v>76</v>
      </c>
      <c r="N71" s="7" t="s">
        <v>77</v>
      </c>
      <c r="O71" s="7" t="s">
        <v>78</v>
      </c>
      <c r="P71" s="3"/>
      <c r="Q71" s="96" t="s">
        <v>79</v>
      </c>
      <c r="R71" s="3"/>
      <c r="S71" s="96" t="s">
        <v>80</v>
      </c>
    </row>
    <row r="72" spans="2:19" ht="22.5" customHeight="1">
      <c r="B72" s="36" t="s">
        <v>72</v>
      </c>
      <c r="C72" s="3"/>
      <c r="D72" s="58" t="s">
        <v>91</v>
      </c>
      <c r="E72" s="3"/>
      <c r="F72" s="101"/>
      <c r="G72" s="3"/>
      <c r="H72" s="101"/>
      <c r="I72" s="3"/>
      <c r="J72" s="101"/>
      <c r="K72" s="3"/>
      <c r="L72" s="51"/>
      <c r="M72" s="43">
        <f>STATYSTYKI!$D$6</f>
        <v>0.085</v>
      </c>
      <c r="N72" s="43">
        <f>STATYSTYKI!$D$7</f>
        <v>0.056088</v>
      </c>
      <c r="O72" s="43">
        <f>STATYSTYKI!$D$8</f>
        <v>0.1964</v>
      </c>
      <c r="P72" s="3"/>
      <c r="Q72" s="96"/>
      <c r="R72" s="3"/>
      <c r="S72" s="96"/>
    </row>
    <row r="73" ht="5.25" customHeight="1">
      <c r="L73" s="33"/>
    </row>
    <row r="74" spans="2:19" ht="11.25">
      <c r="B74" s="5" t="s">
        <v>125</v>
      </c>
      <c r="D74" s="5"/>
      <c r="F74" s="38"/>
      <c r="G74" s="2"/>
      <c r="H74" s="61">
        <v>215</v>
      </c>
      <c r="J74" s="41">
        <f>ROUND(F74*H74,2)</f>
        <v>0</v>
      </c>
      <c r="K74" s="42"/>
      <c r="L74" s="52"/>
      <c r="M74" s="41">
        <f>ROUND(J74*$M$11,2)</f>
        <v>0</v>
      </c>
      <c r="N74" s="41">
        <f>ROUND(SUM(J74,L74)*$N$11,2)</f>
        <v>0</v>
      </c>
      <c r="O74" s="41">
        <f>ROUND(SUM(J74,L74:M74)*$O$11,2)</f>
        <v>0</v>
      </c>
      <c r="P74" s="42"/>
      <c r="Q74" s="41">
        <f>SUM(J74,L74:O74)</f>
        <v>0</v>
      </c>
      <c r="S74" s="40"/>
    </row>
    <row r="75" spans="2:19" ht="11.25">
      <c r="B75" s="5" t="s">
        <v>88</v>
      </c>
      <c r="D75" s="5"/>
      <c r="F75" s="38"/>
      <c r="G75" s="2"/>
      <c r="H75" s="61">
        <v>186</v>
      </c>
      <c r="J75" s="41">
        <f aca="true" t="shared" si="18" ref="J75:J88">ROUND(F75*H75,2)</f>
        <v>0</v>
      </c>
      <c r="K75" s="42"/>
      <c r="L75" s="52"/>
      <c r="M75" s="41">
        <f aca="true" t="shared" si="19" ref="M75:M88">ROUND(J75*$M$11,2)</f>
        <v>0</v>
      </c>
      <c r="N75" s="41">
        <f aca="true" t="shared" si="20" ref="N75:N88">ROUND(SUM(J75,L75)*$N$11,2)</f>
        <v>0</v>
      </c>
      <c r="O75" s="41">
        <f aca="true" t="shared" si="21" ref="O75:O88">ROUND(SUM(J75,L75:M75)*$O$11,2)</f>
        <v>0</v>
      </c>
      <c r="P75" s="42"/>
      <c r="Q75" s="41">
        <f aca="true" t="shared" si="22" ref="Q75:Q88">SUM(J75,L75:O75)</f>
        <v>0</v>
      </c>
      <c r="S75" s="40"/>
    </row>
    <row r="76" spans="2:19" ht="11.25">
      <c r="B76" s="5" t="s">
        <v>124</v>
      </c>
      <c r="D76" s="5" t="s">
        <v>114</v>
      </c>
      <c r="F76" s="38"/>
      <c r="G76" s="2"/>
      <c r="H76" s="61">
        <v>166</v>
      </c>
      <c r="J76" s="41">
        <f t="shared" si="18"/>
        <v>0</v>
      </c>
      <c r="K76" s="42"/>
      <c r="L76" s="52"/>
      <c r="M76" s="41">
        <f t="shared" si="19"/>
        <v>0</v>
      </c>
      <c r="N76" s="41">
        <f t="shared" si="20"/>
        <v>0</v>
      </c>
      <c r="O76" s="41">
        <f t="shared" si="21"/>
        <v>0</v>
      </c>
      <c r="P76" s="42"/>
      <c r="Q76" s="41">
        <f t="shared" si="22"/>
        <v>0</v>
      </c>
      <c r="S76" s="40"/>
    </row>
    <row r="77" spans="2:19" ht="11.25">
      <c r="B77" s="5" t="s">
        <v>117</v>
      </c>
      <c r="D77" s="5" t="s">
        <v>114</v>
      </c>
      <c r="F77" s="38"/>
      <c r="G77" s="2"/>
      <c r="H77" s="61">
        <v>133</v>
      </c>
      <c r="J77" s="41">
        <f t="shared" si="18"/>
        <v>0</v>
      </c>
      <c r="K77" s="42"/>
      <c r="L77" s="52"/>
      <c r="M77" s="41">
        <f t="shared" si="19"/>
        <v>0</v>
      </c>
      <c r="N77" s="41">
        <f t="shared" si="20"/>
        <v>0</v>
      </c>
      <c r="O77" s="41">
        <f t="shared" si="21"/>
        <v>0</v>
      </c>
      <c r="P77" s="42"/>
      <c r="Q77" s="41">
        <f t="shared" si="22"/>
        <v>0</v>
      </c>
      <c r="S77" s="40"/>
    </row>
    <row r="78" spans="2:19" ht="11.25">
      <c r="B78" s="5" t="s">
        <v>117</v>
      </c>
      <c r="D78" s="5" t="s">
        <v>115</v>
      </c>
      <c r="F78" s="38"/>
      <c r="G78" s="2"/>
      <c r="H78" s="61">
        <v>107</v>
      </c>
      <c r="J78" s="41">
        <f t="shared" si="18"/>
        <v>0</v>
      </c>
      <c r="K78" s="42"/>
      <c r="L78" s="52"/>
      <c r="M78" s="41">
        <f t="shared" si="19"/>
        <v>0</v>
      </c>
      <c r="N78" s="41">
        <f t="shared" si="20"/>
        <v>0</v>
      </c>
      <c r="O78" s="41">
        <f t="shared" si="21"/>
        <v>0</v>
      </c>
      <c r="P78" s="42"/>
      <c r="Q78" s="41">
        <f t="shared" si="22"/>
        <v>0</v>
      </c>
      <c r="S78" s="40"/>
    </row>
    <row r="79" spans="2:19" ht="11.25">
      <c r="B79" s="5" t="s">
        <v>123</v>
      </c>
      <c r="D79" s="5" t="s">
        <v>114</v>
      </c>
      <c r="F79" s="38"/>
      <c r="G79" s="2"/>
      <c r="H79" s="61">
        <v>66</v>
      </c>
      <c r="J79" s="41">
        <f t="shared" si="18"/>
        <v>0</v>
      </c>
      <c r="K79" s="42"/>
      <c r="L79" s="52"/>
      <c r="M79" s="41">
        <f t="shared" si="19"/>
        <v>0</v>
      </c>
      <c r="N79" s="41">
        <f t="shared" si="20"/>
        <v>0</v>
      </c>
      <c r="O79" s="41">
        <f t="shared" si="21"/>
        <v>0</v>
      </c>
      <c r="P79" s="42"/>
      <c r="Q79" s="41">
        <f t="shared" si="22"/>
        <v>0</v>
      </c>
      <c r="S79" s="40"/>
    </row>
    <row r="80" spans="2:19" ht="11.25">
      <c r="B80" s="5" t="s">
        <v>123</v>
      </c>
      <c r="D80" s="5" t="s">
        <v>115</v>
      </c>
      <c r="F80" s="38"/>
      <c r="G80" s="2"/>
      <c r="H80" s="61">
        <v>65</v>
      </c>
      <c r="J80" s="41">
        <f t="shared" si="18"/>
        <v>0</v>
      </c>
      <c r="K80" s="42"/>
      <c r="L80" s="52"/>
      <c r="M80" s="41">
        <f t="shared" si="19"/>
        <v>0</v>
      </c>
      <c r="N80" s="41">
        <f t="shared" si="20"/>
        <v>0</v>
      </c>
      <c r="O80" s="41">
        <f t="shared" si="21"/>
        <v>0</v>
      </c>
      <c r="P80" s="42"/>
      <c r="Q80" s="41">
        <f t="shared" si="22"/>
        <v>0</v>
      </c>
      <c r="S80" s="40"/>
    </row>
    <row r="81" spans="2:19" ht="11.25">
      <c r="B81" s="5" t="s">
        <v>119</v>
      </c>
      <c r="D81" s="5" t="s">
        <v>115</v>
      </c>
      <c r="F81" s="38"/>
      <c r="G81" s="2"/>
      <c r="H81" s="61">
        <v>78</v>
      </c>
      <c r="J81" s="41">
        <f t="shared" si="18"/>
        <v>0</v>
      </c>
      <c r="K81" s="42"/>
      <c r="L81" s="52"/>
      <c r="M81" s="41">
        <f t="shared" si="19"/>
        <v>0</v>
      </c>
      <c r="N81" s="41">
        <f t="shared" si="20"/>
        <v>0</v>
      </c>
      <c r="O81" s="41">
        <f t="shared" si="21"/>
        <v>0</v>
      </c>
      <c r="P81" s="42"/>
      <c r="Q81" s="41">
        <f t="shared" si="22"/>
        <v>0</v>
      </c>
      <c r="S81" s="40"/>
    </row>
    <row r="82" spans="2:19" ht="11.25">
      <c r="B82" s="5" t="s">
        <v>123</v>
      </c>
      <c r="D82" s="5" t="s">
        <v>118</v>
      </c>
      <c r="F82" s="38"/>
      <c r="G82" s="2"/>
      <c r="H82" s="61">
        <v>59</v>
      </c>
      <c r="J82" s="41">
        <f t="shared" si="18"/>
        <v>0</v>
      </c>
      <c r="K82" s="42"/>
      <c r="L82" s="52"/>
      <c r="M82" s="41">
        <f t="shared" si="19"/>
        <v>0</v>
      </c>
      <c r="N82" s="41">
        <f t="shared" si="20"/>
        <v>0</v>
      </c>
      <c r="O82" s="41">
        <f t="shared" si="21"/>
        <v>0</v>
      </c>
      <c r="P82" s="42"/>
      <c r="Q82" s="41">
        <f t="shared" si="22"/>
        <v>0</v>
      </c>
      <c r="S82" s="40"/>
    </row>
    <row r="83" spans="2:19" ht="11.25">
      <c r="B83" s="5" t="s">
        <v>119</v>
      </c>
      <c r="D83" s="5" t="s">
        <v>118</v>
      </c>
      <c r="F83" s="38"/>
      <c r="G83" s="2"/>
      <c r="H83" s="61">
        <v>73</v>
      </c>
      <c r="J83" s="41">
        <f t="shared" si="18"/>
        <v>0</v>
      </c>
      <c r="K83" s="42"/>
      <c r="L83" s="52"/>
      <c r="M83" s="41">
        <f t="shared" si="19"/>
        <v>0</v>
      </c>
      <c r="N83" s="41">
        <f t="shared" si="20"/>
        <v>0</v>
      </c>
      <c r="O83" s="41">
        <f t="shared" si="21"/>
        <v>0</v>
      </c>
      <c r="P83" s="42"/>
      <c r="Q83" s="41">
        <f t="shared" si="22"/>
        <v>0</v>
      </c>
      <c r="S83" s="40"/>
    </row>
    <row r="84" spans="2:19" ht="11.25">
      <c r="B84" s="5" t="s">
        <v>120</v>
      </c>
      <c r="D84" s="5" t="s">
        <v>115</v>
      </c>
      <c r="F84" s="38"/>
      <c r="G84" s="2"/>
      <c r="H84" s="61">
        <v>44</v>
      </c>
      <c r="J84" s="41">
        <f t="shared" si="18"/>
        <v>0</v>
      </c>
      <c r="K84" s="42"/>
      <c r="L84" s="52"/>
      <c r="M84" s="41">
        <f t="shared" si="19"/>
        <v>0</v>
      </c>
      <c r="N84" s="41">
        <f t="shared" si="20"/>
        <v>0</v>
      </c>
      <c r="O84" s="41">
        <f t="shared" si="21"/>
        <v>0</v>
      </c>
      <c r="P84" s="42"/>
      <c r="Q84" s="41">
        <f t="shared" si="22"/>
        <v>0</v>
      </c>
      <c r="S84" s="40"/>
    </row>
    <row r="85" spans="2:19" ht="11.25">
      <c r="B85" s="5" t="s">
        <v>120</v>
      </c>
      <c r="D85" s="5" t="s">
        <v>118</v>
      </c>
      <c r="F85" s="38"/>
      <c r="G85" s="2"/>
      <c r="H85" s="61">
        <v>43</v>
      </c>
      <c r="J85" s="41">
        <f t="shared" si="18"/>
        <v>0</v>
      </c>
      <c r="K85" s="42"/>
      <c r="L85" s="52"/>
      <c r="M85" s="41">
        <f t="shared" si="19"/>
        <v>0</v>
      </c>
      <c r="N85" s="41">
        <f t="shared" si="20"/>
        <v>0</v>
      </c>
      <c r="O85" s="41">
        <f t="shared" si="21"/>
        <v>0</v>
      </c>
      <c r="P85" s="42"/>
      <c r="Q85" s="41">
        <f t="shared" si="22"/>
        <v>0</v>
      </c>
      <c r="S85" s="40"/>
    </row>
    <row r="86" spans="2:19" ht="11.25">
      <c r="B86" s="5" t="s">
        <v>121</v>
      </c>
      <c r="D86" s="5" t="s">
        <v>118</v>
      </c>
      <c r="F86" s="38"/>
      <c r="G86" s="2"/>
      <c r="H86" s="61">
        <v>31</v>
      </c>
      <c r="J86" s="41">
        <f t="shared" si="18"/>
        <v>0</v>
      </c>
      <c r="K86" s="42"/>
      <c r="L86" s="52"/>
      <c r="M86" s="41">
        <f t="shared" si="19"/>
        <v>0</v>
      </c>
      <c r="N86" s="41">
        <f t="shared" si="20"/>
        <v>0</v>
      </c>
      <c r="O86" s="41">
        <f t="shared" si="21"/>
        <v>0</v>
      </c>
      <c r="P86" s="42"/>
      <c r="Q86" s="41">
        <f t="shared" si="22"/>
        <v>0</v>
      </c>
      <c r="S86" s="40"/>
    </row>
    <row r="87" spans="2:19" ht="11.25">
      <c r="B87" s="5" t="s">
        <v>122</v>
      </c>
      <c r="D87" s="5" t="s">
        <v>118</v>
      </c>
      <c r="F87" s="38"/>
      <c r="G87" s="2"/>
      <c r="H87" s="61">
        <v>31</v>
      </c>
      <c r="J87" s="41">
        <f t="shared" si="18"/>
        <v>0</v>
      </c>
      <c r="K87" s="42"/>
      <c r="L87" s="52"/>
      <c r="M87" s="41">
        <f t="shared" si="19"/>
        <v>0</v>
      </c>
      <c r="N87" s="41">
        <f t="shared" si="20"/>
        <v>0</v>
      </c>
      <c r="O87" s="41">
        <f t="shared" si="21"/>
        <v>0</v>
      </c>
      <c r="P87" s="42"/>
      <c r="Q87" s="41">
        <f t="shared" si="22"/>
        <v>0</v>
      </c>
      <c r="S87" s="40"/>
    </row>
    <row r="88" spans="2:19" ht="11.25">
      <c r="B88" s="38"/>
      <c r="D88" s="38"/>
      <c r="F88" s="38"/>
      <c r="G88" s="2"/>
      <c r="H88" s="39"/>
      <c r="J88" s="41">
        <f t="shared" si="18"/>
        <v>0</v>
      </c>
      <c r="K88" s="42"/>
      <c r="L88" s="52"/>
      <c r="M88" s="41">
        <f t="shared" si="19"/>
        <v>0</v>
      </c>
      <c r="N88" s="41">
        <f t="shared" si="20"/>
        <v>0</v>
      </c>
      <c r="O88" s="41">
        <f t="shared" si="21"/>
        <v>0</v>
      </c>
      <c r="P88" s="42"/>
      <c r="Q88" s="41">
        <f t="shared" si="22"/>
        <v>0</v>
      </c>
      <c r="S88" s="40"/>
    </row>
    <row r="89" ht="5.25" customHeight="1">
      <c r="L89" s="33"/>
    </row>
    <row r="90" spans="2:19" ht="11.25">
      <c r="B90" s="44" t="s">
        <v>89</v>
      </c>
      <c r="C90" s="45"/>
      <c r="D90" s="48" t="s">
        <v>90</v>
      </c>
      <c r="E90" s="45"/>
      <c r="F90" s="46">
        <f>SUM(F74:F88)</f>
        <v>0</v>
      </c>
      <c r="G90" s="47"/>
      <c r="H90" s="48" t="s">
        <v>90</v>
      </c>
      <c r="I90" s="45"/>
      <c r="J90" s="49">
        <f>SUM(J74:J88)</f>
        <v>0</v>
      </c>
      <c r="K90" s="45"/>
      <c r="L90" s="52"/>
      <c r="M90" s="49">
        <f>SUM(M74:M88)</f>
        <v>0</v>
      </c>
      <c r="N90" s="49">
        <f>SUM(N74:N88)</f>
        <v>0</v>
      </c>
      <c r="O90" s="49">
        <f>SUM(O74:O88)</f>
        <v>0</v>
      </c>
      <c r="P90" s="45"/>
      <c r="Q90" s="49">
        <f>SUM(Q74:Q88)</f>
        <v>0</v>
      </c>
      <c r="R90" s="45"/>
      <c r="S90" s="50" t="s">
        <v>90</v>
      </c>
    </row>
    <row r="91" ht="5.25" customHeight="1"/>
    <row r="92" spans="2:19" ht="32.25" customHeight="1">
      <c r="B92" s="98" t="s">
        <v>142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ht="5.25" customHeight="1"/>
    <row r="94" spans="2:19" ht="22.5" customHeight="1">
      <c r="B94" s="96" t="s">
        <v>91</v>
      </c>
      <c r="C94" s="96"/>
      <c r="D94" s="96"/>
      <c r="E94" s="3"/>
      <c r="F94" s="100" t="s">
        <v>73</v>
      </c>
      <c r="G94" s="3"/>
      <c r="H94" s="100" t="s">
        <v>74</v>
      </c>
      <c r="I94" s="3"/>
      <c r="J94" s="100" t="s">
        <v>75</v>
      </c>
      <c r="K94" s="3"/>
      <c r="L94" s="37"/>
      <c r="M94" s="37"/>
      <c r="N94" s="37"/>
      <c r="O94" s="7" t="s">
        <v>78</v>
      </c>
      <c r="P94" s="3"/>
      <c r="Q94" s="96" t="s">
        <v>79</v>
      </c>
      <c r="R94" s="3"/>
      <c r="S94" s="96" t="s">
        <v>80</v>
      </c>
    </row>
    <row r="95" spans="2:19" ht="22.5" customHeight="1">
      <c r="B95" s="96"/>
      <c r="C95" s="96"/>
      <c r="D95" s="96"/>
      <c r="E95" s="3"/>
      <c r="F95" s="101"/>
      <c r="G95" s="3"/>
      <c r="H95" s="101"/>
      <c r="I95" s="3"/>
      <c r="J95" s="101"/>
      <c r="K95" s="3"/>
      <c r="L95" s="51"/>
      <c r="M95" s="51"/>
      <c r="N95" s="51"/>
      <c r="O95" s="43">
        <f>STATYSTYKI!$D$8</f>
        <v>0.1964</v>
      </c>
      <c r="P95" s="3"/>
      <c r="Q95" s="96"/>
      <c r="R95" s="3"/>
      <c r="S95" s="96"/>
    </row>
    <row r="96" spans="12:14" ht="5.25" customHeight="1">
      <c r="L96" s="33"/>
      <c r="M96" s="33"/>
      <c r="N96" s="33"/>
    </row>
    <row r="97" spans="2:19" ht="11.25">
      <c r="B97" s="95"/>
      <c r="C97" s="95"/>
      <c r="D97" s="95"/>
      <c r="F97" s="38"/>
      <c r="G97" s="2"/>
      <c r="H97" s="39"/>
      <c r="I97" s="42"/>
      <c r="J97" s="41">
        <f>ROUND(F97*H97,2)</f>
        <v>0</v>
      </c>
      <c r="K97" s="42"/>
      <c r="L97" s="52"/>
      <c r="M97" s="52"/>
      <c r="N97" s="52"/>
      <c r="O97" s="41">
        <f>ROUND(SUM(J97,L97:M97)*$O$11,2)</f>
        <v>0</v>
      </c>
      <c r="P97" s="42"/>
      <c r="Q97" s="41">
        <f>SUM(J97,L97:O97)</f>
        <v>0</v>
      </c>
      <c r="S97" s="40"/>
    </row>
    <row r="98" spans="2:19" ht="11.25">
      <c r="B98" s="95"/>
      <c r="C98" s="95"/>
      <c r="D98" s="95"/>
      <c r="F98" s="38"/>
      <c r="G98" s="2"/>
      <c r="H98" s="39"/>
      <c r="I98" s="42"/>
      <c r="J98" s="41">
        <f aca="true" t="shared" si="23" ref="J98:J104">ROUND(F98*H98,2)</f>
        <v>0</v>
      </c>
      <c r="K98" s="42"/>
      <c r="L98" s="52"/>
      <c r="M98" s="52"/>
      <c r="N98" s="52"/>
      <c r="O98" s="41">
        <f aca="true" t="shared" si="24" ref="O98:O104">ROUND(SUM(J98,L98:M98)*$O$11,2)</f>
        <v>0</v>
      </c>
      <c r="P98" s="42"/>
      <c r="Q98" s="41">
        <f aca="true" t="shared" si="25" ref="Q98:Q104">SUM(J98,L98:O98)</f>
        <v>0</v>
      </c>
      <c r="S98" s="40"/>
    </row>
    <row r="99" spans="2:19" ht="11.25">
      <c r="B99" s="95"/>
      <c r="C99" s="95"/>
      <c r="D99" s="95"/>
      <c r="F99" s="38"/>
      <c r="G99" s="2"/>
      <c r="H99" s="39"/>
      <c r="I99" s="42"/>
      <c r="J99" s="41">
        <f t="shared" si="23"/>
        <v>0</v>
      </c>
      <c r="K99" s="42"/>
      <c r="L99" s="52"/>
      <c r="M99" s="52"/>
      <c r="N99" s="52"/>
      <c r="O99" s="41">
        <f t="shared" si="24"/>
        <v>0</v>
      </c>
      <c r="P99" s="42"/>
      <c r="Q99" s="41">
        <f t="shared" si="25"/>
        <v>0</v>
      </c>
      <c r="S99" s="40"/>
    </row>
    <row r="100" spans="2:19" ht="11.25">
      <c r="B100" s="95"/>
      <c r="C100" s="95"/>
      <c r="D100" s="95"/>
      <c r="F100" s="38"/>
      <c r="G100" s="2"/>
      <c r="H100" s="39"/>
      <c r="I100" s="42"/>
      <c r="J100" s="41">
        <f t="shared" si="23"/>
        <v>0</v>
      </c>
      <c r="K100" s="42"/>
      <c r="L100" s="52"/>
      <c r="M100" s="52"/>
      <c r="N100" s="52"/>
      <c r="O100" s="41">
        <f t="shared" si="24"/>
        <v>0</v>
      </c>
      <c r="P100" s="42"/>
      <c r="Q100" s="41">
        <f t="shared" si="25"/>
        <v>0</v>
      </c>
      <c r="S100" s="40"/>
    </row>
    <row r="101" spans="2:19" ht="11.25">
      <c r="B101" s="95"/>
      <c r="C101" s="95"/>
      <c r="D101" s="95"/>
      <c r="F101" s="38"/>
      <c r="G101" s="2"/>
      <c r="H101" s="39"/>
      <c r="I101" s="42"/>
      <c r="J101" s="41">
        <f t="shared" si="23"/>
        <v>0</v>
      </c>
      <c r="K101" s="42"/>
      <c r="L101" s="52"/>
      <c r="M101" s="52"/>
      <c r="N101" s="52"/>
      <c r="O101" s="41">
        <f t="shared" si="24"/>
        <v>0</v>
      </c>
      <c r="P101" s="42"/>
      <c r="Q101" s="41">
        <f t="shared" si="25"/>
        <v>0</v>
      </c>
      <c r="S101" s="40"/>
    </row>
    <row r="102" spans="2:19" ht="11.25">
      <c r="B102" s="95"/>
      <c r="C102" s="95"/>
      <c r="D102" s="95"/>
      <c r="F102" s="38"/>
      <c r="G102" s="2"/>
      <c r="H102" s="39"/>
      <c r="I102" s="42"/>
      <c r="J102" s="41">
        <f t="shared" si="23"/>
        <v>0</v>
      </c>
      <c r="K102" s="42"/>
      <c r="L102" s="52"/>
      <c r="M102" s="52"/>
      <c r="N102" s="52"/>
      <c r="O102" s="41">
        <f t="shared" si="24"/>
        <v>0</v>
      </c>
      <c r="P102" s="42"/>
      <c r="Q102" s="41">
        <f t="shared" si="25"/>
        <v>0</v>
      </c>
      <c r="S102" s="40"/>
    </row>
    <row r="103" spans="2:19" ht="11.25">
      <c r="B103" s="95"/>
      <c r="C103" s="95"/>
      <c r="D103" s="95"/>
      <c r="F103" s="38"/>
      <c r="G103" s="2"/>
      <c r="H103" s="39"/>
      <c r="I103" s="42"/>
      <c r="J103" s="41">
        <f t="shared" si="23"/>
        <v>0</v>
      </c>
      <c r="K103" s="42"/>
      <c r="L103" s="52"/>
      <c r="M103" s="52"/>
      <c r="N103" s="52"/>
      <c r="O103" s="41">
        <f t="shared" si="24"/>
        <v>0</v>
      </c>
      <c r="P103" s="42"/>
      <c r="Q103" s="41">
        <f t="shared" si="25"/>
        <v>0</v>
      </c>
      <c r="S103" s="40"/>
    </row>
    <row r="104" spans="2:19" ht="11.25">
      <c r="B104" s="95"/>
      <c r="C104" s="95"/>
      <c r="D104" s="95"/>
      <c r="F104" s="38"/>
      <c r="G104" s="2"/>
      <c r="H104" s="39"/>
      <c r="I104" s="42"/>
      <c r="J104" s="41">
        <f t="shared" si="23"/>
        <v>0</v>
      </c>
      <c r="K104" s="42"/>
      <c r="L104" s="52"/>
      <c r="M104" s="52"/>
      <c r="N104" s="52"/>
      <c r="O104" s="41">
        <f t="shared" si="24"/>
        <v>0</v>
      </c>
      <c r="P104" s="42"/>
      <c r="Q104" s="41">
        <f t="shared" si="25"/>
        <v>0</v>
      </c>
      <c r="S104" s="40"/>
    </row>
    <row r="105" spans="12:14" ht="5.25" customHeight="1">
      <c r="L105" s="33"/>
      <c r="M105" s="33"/>
      <c r="N105" s="33"/>
    </row>
    <row r="106" spans="2:19" ht="11.25">
      <c r="B106" s="92" t="s">
        <v>89</v>
      </c>
      <c r="C106" s="93"/>
      <c r="D106" s="94"/>
      <c r="E106" s="45"/>
      <c r="F106" s="46">
        <f>SUM(F97:F104)</f>
        <v>0</v>
      </c>
      <c r="G106" s="47"/>
      <c r="H106" s="48" t="s">
        <v>90</v>
      </c>
      <c r="I106" s="45"/>
      <c r="J106" s="49">
        <f>SUM(J97:J104)</f>
        <v>0</v>
      </c>
      <c r="K106" s="45"/>
      <c r="L106" s="53"/>
      <c r="M106" s="53"/>
      <c r="N106" s="53"/>
      <c r="O106" s="49">
        <f>SUM(O97:O104)</f>
        <v>0</v>
      </c>
      <c r="P106" s="45"/>
      <c r="Q106" s="49">
        <f>SUM(Q97:Q104)</f>
        <v>0</v>
      </c>
      <c r="R106" s="45"/>
      <c r="S106" s="50" t="s">
        <v>90</v>
      </c>
    </row>
    <row r="107" ht="5.25" customHeight="1"/>
    <row r="108" spans="2:19" ht="11.25">
      <c r="B108" s="98" t="s">
        <v>143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ht="5.25" customHeight="1"/>
    <row r="110" spans="2:6" ht="11.25">
      <c r="B110" s="97" t="s">
        <v>92</v>
      </c>
      <c r="C110" s="97"/>
      <c r="D110" s="97"/>
      <c r="E110" s="97"/>
      <c r="F110" s="97"/>
    </row>
    <row r="111" spans="2:8" ht="11.25">
      <c r="B111" s="99" t="s">
        <v>93</v>
      </c>
      <c r="C111" s="99"/>
      <c r="D111" s="99"/>
      <c r="E111" s="99"/>
      <c r="F111" s="99"/>
      <c r="G111" s="99"/>
      <c r="H111" s="99"/>
    </row>
    <row r="112" ht="5.25" customHeight="1"/>
    <row r="113" spans="2:19" ht="22.5" customHeight="1">
      <c r="B113" s="96" t="s">
        <v>91</v>
      </c>
      <c r="C113" s="96"/>
      <c r="D113" s="96"/>
      <c r="E113" s="3"/>
      <c r="F113" s="100" t="s">
        <v>73</v>
      </c>
      <c r="G113" s="3"/>
      <c r="H113" s="100" t="s">
        <v>74</v>
      </c>
      <c r="I113" s="3"/>
      <c r="J113" s="100" t="s">
        <v>75</v>
      </c>
      <c r="K113" s="3"/>
      <c r="L113" s="37"/>
      <c r="M113" s="37"/>
      <c r="N113" s="37"/>
      <c r="O113" s="37"/>
      <c r="P113" s="3"/>
      <c r="Q113" s="96" t="s">
        <v>79</v>
      </c>
      <c r="R113" s="3"/>
      <c r="S113" s="96" t="s">
        <v>80</v>
      </c>
    </row>
    <row r="114" spans="2:19" ht="22.5" customHeight="1">
      <c r="B114" s="96"/>
      <c r="C114" s="96"/>
      <c r="D114" s="96"/>
      <c r="E114" s="3"/>
      <c r="F114" s="101"/>
      <c r="G114" s="3"/>
      <c r="H114" s="101"/>
      <c r="I114" s="3"/>
      <c r="J114" s="101"/>
      <c r="K114" s="3"/>
      <c r="L114" s="51"/>
      <c r="M114" s="51"/>
      <c r="N114" s="51"/>
      <c r="O114" s="51"/>
      <c r="P114" s="3"/>
      <c r="Q114" s="96"/>
      <c r="R114" s="3"/>
      <c r="S114" s="96"/>
    </row>
    <row r="115" spans="12:15" ht="5.25" customHeight="1">
      <c r="L115" s="33"/>
      <c r="M115" s="33"/>
      <c r="N115" s="33"/>
      <c r="O115" s="33"/>
    </row>
    <row r="116" spans="2:19" ht="11.25">
      <c r="B116" s="95"/>
      <c r="C116" s="95"/>
      <c r="D116" s="95"/>
      <c r="F116" s="38"/>
      <c r="G116" s="2"/>
      <c r="H116" s="39"/>
      <c r="I116" s="42"/>
      <c r="J116" s="41">
        <f>ROUND(F116*H116,2)</f>
        <v>0</v>
      </c>
      <c r="K116" s="42"/>
      <c r="L116" s="52"/>
      <c r="M116" s="52"/>
      <c r="N116" s="52"/>
      <c r="O116" s="52"/>
      <c r="P116" s="42"/>
      <c r="Q116" s="41">
        <f>SUM(J116,L116:O116)</f>
        <v>0</v>
      </c>
      <c r="S116" s="40"/>
    </row>
    <row r="117" spans="2:19" ht="11.25">
      <c r="B117" s="95"/>
      <c r="C117" s="95"/>
      <c r="D117" s="95"/>
      <c r="F117" s="38"/>
      <c r="G117" s="2"/>
      <c r="H117" s="39"/>
      <c r="I117" s="42"/>
      <c r="J117" s="41">
        <f aca="true" t="shared" si="26" ref="J117:J123">ROUND(F117*H117,2)</f>
        <v>0</v>
      </c>
      <c r="K117" s="42"/>
      <c r="L117" s="52"/>
      <c r="M117" s="52"/>
      <c r="N117" s="52"/>
      <c r="O117" s="52"/>
      <c r="P117" s="42"/>
      <c r="Q117" s="41">
        <f aca="true" t="shared" si="27" ref="Q117:Q123">SUM(J117,L117:O117)</f>
        <v>0</v>
      </c>
      <c r="S117" s="40"/>
    </row>
    <row r="118" spans="2:19" ht="11.25">
      <c r="B118" s="95"/>
      <c r="C118" s="95"/>
      <c r="D118" s="95"/>
      <c r="F118" s="38"/>
      <c r="G118" s="2"/>
      <c r="H118" s="39"/>
      <c r="I118" s="42"/>
      <c r="J118" s="41">
        <f t="shared" si="26"/>
        <v>0</v>
      </c>
      <c r="K118" s="42"/>
      <c r="L118" s="52"/>
      <c r="M118" s="52"/>
      <c r="N118" s="52"/>
      <c r="O118" s="52"/>
      <c r="P118" s="42"/>
      <c r="Q118" s="41">
        <f t="shared" si="27"/>
        <v>0</v>
      </c>
      <c r="S118" s="40"/>
    </row>
    <row r="119" spans="2:19" ht="11.25">
      <c r="B119" s="95"/>
      <c r="C119" s="95"/>
      <c r="D119" s="95"/>
      <c r="F119" s="38"/>
      <c r="G119" s="2"/>
      <c r="H119" s="39"/>
      <c r="I119" s="42"/>
      <c r="J119" s="41">
        <f t="shared" si="26"/>
        <v>0</v>
      </c>
      <c r="K119" s="42"/>
      <c r="L119" s="52"/>
      <c r="M119" s="52"/>
      <c r="N119" s="52"/>
      <c r="O119" s="52"/>
      <c r="P119" s="42"/>
      <c r="Q119" s="41">
        <f t="shared" si="27"/>
        <v>0</v>
      </c>
      <c r="S119" s="40"/>
    </row>
    <row r="120" spans="2:19" ht="11.25">
      <c r="B120" s="95"/>
      <c r="C120" s="95"/>
      <c r="D120" s="95"/>
      <c r="F120" s="38"/>
      <c r="G120" s="2"/>
      <c r="H120" s="39"/>
      <c r="I120" s="42"/>
      <c r="J120" s="41">
        <f t="shared" si="26"/>
        <v>0</v>
      </c>
      <c r="K120" s="42"/>
      <c r="L120" s="52"/>
      <c r="M120" s="52"/>
      <c r="N120" s="52"/>
      <c r="O120" s="52"/>
      <c r="P120" s="42"/>
      <c r="Q120" s="41">
        <f t="shared" si="27"/>
        <v>0</v>
      </c>
      <c r="S120" s="40"/>
    </row>
    <row r="121" spans="2:19" ht="11.25">
      <c r="B121" s="95"/>
      <c r="C121" s="95"/>
      <c r="D121" s="95"/>
      <c r="F121" s="38"/>
      <c r="G121" s="2"/>
      <c r="H121" s="39"/>
      <c r="I121" s="42"/>
      <c r="J121" s="41">
        <f t="shared" si="26"/>
        <v>0</v>
      </c>
      <c r="K121" s="42"/>
      <c r="L121" s="52"/>
      <c r="M121" s="52"/>
      <c r="N121" s="52"/>
      <c r="O121" s="52"/>
      <c r="P121" s="42"/>
      <c r="Q121" s="41">
        <f t="shared" si="27"/>
        <v>0</v>
      </c>
      <c r="S121" s="40"/>
    </row>
    <row r="122" spans="2:19" ht="11.25">
      <c r="B122" s="95"/>
      <c r="C122" s="95"/>
      <c r="D122" s="95"/>
      <c r="F122" s="38"/>
      <c r="G122" s="2"/>
      <c r="H122" s="39"/>
      <c r="I122" s="42"/>
      <c r="J122" s="41">
        <f t="shared" si="26"/>
        <v>0</v>
      </c>
      <c r="K122" s="42"/>
      <c r="L122" s="52"/>
      <c r="M122" s="52"/>
      <c r="N122" s="52"/>
      <c r="O122" s="52"/>
      <c r="P122" s="42"/>
      <c r="Q122" s="41">
        <f t="shared" si="27"/>
        <v>0</v>
      </c>
      <c r="S122" s="40"/>
    </row>
    <row r="123" spans="2:19" ht="11.25">
      <c r="B123" s="95"/>
      <c r="C123" s="95"/>
      <c r="D123" s="95"/>
      <c r="F123" s="38"/>
      <c r="G123" s="2"/>
      <c r="H123" s="39"/>
      <c r="I123" s="42"/>
      <c r="J123" s="41">
        <f t="shared" si="26"/>
        <v>0</v>
      </c>
      <c r="K123" s="42"/>
      <c r="L123" s="52"/>
      <c r="M123" s="52"/>
      <c r="N123" s="52"/>
      <c r="O123" s="52"/>
      <c r="P123" s="42"/>
      <c r="Q123" s="41">
        <f t="shared" si="27"/>
        <v>0</v>
      </c>
      <c r="S123" s="40"/>
    </row>
    <row r="124" spans="12:15" ht="5.25" customHeight="1">
      <c r="L124" s="33"/>
      <c r="M124" s="33"/>
      <c r="N124" s="33"/>
      <c r="O124" s="33"/>
    </row>
    <row r="125" spans="2:19" ht="11.25">
      <c r="B125" s="92" t="s">
        <v>89</v>
      </c>
      <c r="C125" s="93"/>
      <c r="D125" s="94"/>
      <c r="E125" s="45"/>
      <c r="F125" s="46">
        <f>SUM(F116:F123)</f>
        <v>0</v>
      </c>
      <c r="G125" s="47"/>
      <c r="H125" s="48" t="s">
        <v>90</v>
      </c>
      <c r="I125" s="45"/>
      <c r="J125" s="49">
        <f>SUM(J116:J123)</f>
        <v>0</v>
      </c>
      <c r="K125" s="45"/>
      <c r="L125" s="53"/>
      <c r="M125" s="53"/>
      <c r="N125" s="53"/>
      <c r="O125" s="53"/>
      <c r="P125" s="45"/>
      <c r="Q125" s="49">
        <f>SUM(Q116:Q123)</f>
        <v>0</v>
      </c>
      <c r="R125" s="45"/>
      <c r="S125" s="50" t="s">
        <v>90</v>
      </c>
    </row>
    <row r="126" ht="5.25" customHeight="1"/>
    <row r="127" spans="2:6" ht="11.25">
      <c r="B127" s="97" t="s">
        <v>94</v>
      </c>
      <c r="C127" s="97"/>
      <c r="D127" s="97"/>
      <c r="E127" s="97"/>
      <c r="F127" s="97"/>
    </row>
    <row r="128" spans="2:12" ht="11.25" customHeight="1">
      <c r="B128" s="99" t="s">
        <v>133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ht="5.25" customHeight="1"/>
    <row r="130" spans="2:19" ht="22.5" customHeight="1">
      <c r="B130" s="96" t="s">
        <v>91</v>
      </c>
      <c r="C130" s="96"/>
      <c r="D130" s="96"/>
      <c r="E130" s="3"/>
      <c r="F130" s="100" t="s">
        <v>73</v>
      </c>
      <c r="G130" s="3"/>
      <c r="H130" s="100" t="s">
        <v>74</v>
      </c>
      <c r="I130" s="3"/>
      <c r="J130" s="100" t="s">
        <v>75</v>
      </c>
      <c r="K130" s="3"/>
      <c r="L130" s="37"/>
      <c r="M130" s="37"/>
      <c r="N130" s="37"/>
      <c r="O130" s="7" t="s">
        <v>78</v>
      </c>
      <c r="P130" s="3"/>
      <c r="Q130" s="96" t="s">
        <v>79</v>
      </c>
      <c r="R130" s="3"/>
      <c r="S130" s="96" t="s">
        <v>80</v>
      </c>
    </row>
    <row r="131" spans="2:19" ht="22.5" customHeight="1">
      <c r="B131" s="96"/>
      <c r="C131" s="96"/>
      <c r="D131" s="96"/>
      <c r="E131" s="3"/>
      <c r="F131" s="101"/>
      <c r="G131" s="3"/>
      <c r="H131" s="101"/>
      <c r="I131" s="3"/>
      <c r="J131" s="101"/>
      <c r="K131" s="3"/>
      <c r="L131" s="51"/>
      <c r="M131" s="51"/>
      <c r="N131" s="51"/>
      <c r="O131" s="43">
        <f>STATYSTYKI!$D$8</f>
        <v>0.1964</v>
      </c>
      <c r="P131" s="3"/>
      <c r="Q131" s="96"/>
      <c r="R131" s="3"/>
      <c r="S131" s="96"/>
    </row>
    <row r="132" spans="12:14" ht="5.25" customHeight="1">
      <c r="L132" s="33"/>
      <c r="M132" s="33"/>
      <c r="N132" s="33"/>
    </row>
    <row r="133" spans="2:19" ht="11.25">
      <c r="B133" s="95"/>
      <c r="C133" s="95"/>
      <c r="D133" s="95"/>
      <c r="F133" s="38"/>
      <c r="G133" s="2"/>
      <c r="H133" s="39"/>
      <c r="I133" s="42"/>
      <c r="J133" s="41">
        <f>ROUND(F133*H133,2)</f>
        <v>0</v>
      </c>
      <c r="K133" s="42"/>
      <c r="L133" s="52"/>
      <c r="M133" s="52"/>
      <c r="N133" s="52"/>
      <c r="O133" s="41">
        <f>ROUND(SUM(J133,L133:M133)*$O$11,2)</f>
        <v>0</v>
      </c>
      <c r="P133" s="42"/>
      <c r="Q133" s="41">
        <f>SUM(J133,L133:O133)</f>
        <v>0</v>
      </c>
      <c r="S133" s="40"/>
    </row>
    <row r="134" spans="2:19" ht="11.25">
      <c r="B134" s="95"/>
      <c r="C134" s="95"/>
      <c r="D134" s="95"/>
      <c r="F134" s="38"/>
      <c r="G134" s="2"/>
      <c r="H134" s="39"/>
      <c r="I134" s="42"/>
      <c r="J134" s="41">
        <f aca="true" t="shared" si="28" ref="J134:J140">ROUND(F134*H134,2)</f>
        <v>0</v>
      </c>
      <c r="K134" s="42"/>
      <c r="L134" s="52"/>
      <c r="M134" s="52"/>
      <c r="N134" s="52"/>
      <c r="O134" s="41">
        <f aca="true" t="shared" si="29" ref="O134:O140">ROUND(SUM(J134,L134:M134)*$O$11,2)</f>
        <v>0</v>
      </c>
      <c r="P134" s="42"/>
      <c r="Q134" s="41">
        <f aca="true" t="shared" si="30" ref="Q134:Q140">SUM(J134,L134:O134)</f>
        <v>0</v>
      </c>
      <c r="S134" s="40"/>
    </row>
    <row r="135" spans="2:19" ht="11.25">
      <c r="B135" s="95"/>
      <c r="C135" s="95"/>
      <c r="D135" s="95"/>
      <c r="F135" s="38"/>
      <c r="G135" s="2"/>
      <c r="H135" s="39"/>
      <c r="I135" s="42"/>
      <c r="J135" s="41">
        <f t="shared" si="28"/>
        <v>0</v>
      </c>
      <c r="K135" s="42"/>
      <c r="L135" s="52"/>
      <c r="M135" s="52"/>
      <c r="N135" s="52"/>
      <c r="O135" s="41">
        <f t="shared" si="29"/>
        <v>0</v>
      </c>
      <c r="P135" s="42"/>
      <c r="Q135" s="41">
        <f t="shared" si="30"/>
        <v>0</v>
      </c>
      <c r="S135" s="40"/>
    </row>
    <row r="136" spans="2:19" ht="11.25">
      <c r="B136" s="95"/>
      <c r="C136" s="95"/>
      <c r="D136" s="95"/>
      <c r="F136" s="38"/>
      <c r="G136" s="2"/>
      <c r="H136" s="39"/>
      <c r="I136" s="42"/>
      <c r="J136" s="41">
        <f t="shared" si="28"/>
        <v>0</v>
      </c>
      <c r="K136" s="42"/>
      <c r="L136" s="52"/>
      <c r="M136" s="52"/>
      <c r="N136" s="52"/>
      <c r="O136" s="41">
        <f t="shared" si="29"/>
        <v>0</v>
      </c>
      <c r="P136" s="42"/>
      <c r="Q136" s="41">
        <f t="shared" si="30"/>
        <v>0</v>
      </c>
      <c r="S136" s="40"/>
    </row>
    <row r="137" spans="2:19" ht="11.25">
      <c r="B137" s="95"/>
      <c r="C137" s="95"/>
      <c r="D137" s="95"/>
      <c r="F137" s="38"/>
      <c r="G137" s="2"/>
      <c r="H137" s="39"/>
      <c r="I137" s="42"/>
      <c r="J137" s="41">
        <f t="shared" si="28"/>
        <v>0</v>
      </c>
      <c r="K137" s="42"/>
      <c r="L137" s="52"/>
      <c r="M137" s="52"/>
      <c r="N137" s="52"/>
      <c r="O137" s="41">
        <f t="shared" si="29"/>
        <v>0</v>
      </c>
      <c r="P137" s="42"/>
      <c r="Q137" s="41">
        <f t="shared" si="30"/>
        <v>0</v>
      </c>
      <c r="S137" s="40"/>
    </row>
    <row r="138" spans="2:19" ht="11.25">
      <c r="B138" s="95"/>
      <c r="C138" s="95"/>
      <c r="D138" s="95"/>
      <c r="F138" s="38"/>
      <c r="G138" s="2"/>
      <c r="H138" s="39"/>
      <c r="I138" s="42"/>
      <c r="J138" s="41">
        <f t="shared" si="28"/>
        <v>0</v>
      </c>
      <c r="K138" s="42"/>
      <c r="L138" s="52"/>
      <c r="M138" s="52"/>
      <c r="N138" s="52"/>
      <c r="O138" s="41">
        <f t="shared" si="29"/>
        <v>0</v>
      </c>
      <c r="P138" s="42"/>
      <c r="Q138" s="41">
        <f t="shared" si="30"/>
        <v>0</v>
      </c>
      <c r="S138" s="40"/>
    </row>
    <row r="139" spans="2:19" ht="11.25">
      <c r="B139" s="95"/>
      <c r="C139" s="95"/>
      <c r="D139" s="95"/>
      <c r="F139" s="38"/>
      <c r="G139" s="2"/>
      <c r="H139" s="39"/>
      <c r="I139" s="42"/>
      <c r="J139" s="41">
        <f t="shared" si="28"/>
        <v>0</v>
      </c>
      <c r="K139" s="42"/>
      <c r="L139" s="52"/>
      <c r="M139" s="52"/>
      <c r="N139" s="52"/>
      <c r="O139" s="41">
        <f t="shared" si="29"/>
        <v>0</v>
      </c>
      <c r="P139" s="42"/>
      <c r="Q139" s="41">
        <f t="shared" si="30"/>
        <v>0</v>
      </c>
      <c r="S139" s="40"/>
    </row>
    <row r="140" spans="2:19" ht="11.25">
      <c r="B140" s="95"/>
      <c r="C140" s="95"/>
      <c r="D140" s="95"/>
      <c r="F140" s="38"/>
      <c r="G140" s="2"/>
      <c r="H140" s="39"/>
      <c r="I140" s="42"/>
      <c r="J140" s="41">
        <f t="shared" si="28"/>
        <v>0</v>
      </c>
      <c r="K140" s="42"/>
      <c r="L140" s="52"/>
      <c r="M140" s="52"/>
      <c r="N140" s="52"/>
      <c r="O140" s="41">
        <f t="shared" si="29"/>
        <v>0</v>
      </c>
      <c r="P140" s="42"/>
      <c r="Q140" s="41">
        <f t="shared" si="30"/>
        <v>0</v>
      </c>
      <c r="S140" s="40"/>
    </row>
    <row r="141" spans="12:14" ht="5.25" customHeight="1">
      <c r="L141" s="33"/>
      <c r="M141" s="33"/>
      <c r="N141" s="33"/>
    </row>
    <row r="142" spans="2:19" ht="11.25">
      <c r="B142" s="92" t="s">
        <v>89</v>
      </c>
      <c r="C142" s="93"/>
      <c r="D142" s="94"/>
      <c r="E142" s="45"/>
      <c r="F142" s="46">
        <f>SUM(F133:F140)</f>
        <v>0</v>
      </c>
      <c r="G142" s="47"/>
      <c r="H142" s="48" t="s">
        <v>90</v>
      </c>
      <c r="I142" s="45"/>
      <c r="J142" s="49">
        <f>SUM(J133:J140)</f>
        <v>0</v>
      </c>
      <c r="K142" s="45"/>
      <c r="L142" s="53"/>
      <c r="M142" s="53"/>
      <c r="N142" s="53"/>
      <c r="O142" s="49">
        <f>SUM(O133:O140)</f>
        <v>0</v>
      </c>
      <c r="P142" s="45"/>
      <c r="Q142" s="49">
        <f>SUM(Q133:Q140)</f>
        <v>0</v>
      </c>
      <c r="R142" s="45"/>
      <c r="S142" s="50" t="s">
        <v>90</v>
      </c>
    </row>
    <row r="143" ht="5.25" customHeight="1"/>
    <row r="144" spans="2:19" ht="15" customHeight="1">
      <c r="B144" s="98" t="s">
        <v>21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</row>
    <row r="145" ht="5.25" customHeight="1"/>
    <row r="146" spans="2:19" ht="15" customHeight="1">
      <c r="B146" s="98" t="s">
        <v>22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</row>
    <row r="147" ht="5.25" customHeight="1"/>
    <row r="148" spans="2:19" ht="22.5" customHeight="1">
      <c r="B148" s="96" t="s">
        <v>91</v>
      </c>
      <c r="C148" s="96"/>
      <c r="D148" s="96"/>
      <c r="E148" s="3"/>
      <c r="F148" s="100" t="s">
        <v>137</v>
      </c>
      <c r="G148" s="3"/>
      <c r="H148" s="100" t="s">
        <v>74</v>
      </c>
      <c r="I148" s="3"/>
      <c r="J148" s="100" t="s">
        <v>75</v>
      </c>
      <c r="K148" s="3"/>
      <c r="L148" s="37"/>
      <c r="M148" s="37"/>
      <c r="N148" s="7" t="s">
        <v>77</v>
      </c>
      <c r="O148" s="7" t="s">
        <v>78</v>
      </c>
      <c r="P148" s="3"/>
      <c r="Q148" s="96" t="s">
        <v>79</v>
      </c>
      <c r="R148" s="3"/>
      <c r="S148" s="96" t="s">
        <v>80</v>
      </c>
    </row>
    <row r="149" spans="2:19" ht="22.5" customHeight="1">
      <c r="B149" s="96"/>
      <c r="C149" s="96"/>
      <c r="D149" s="96"/>
      <c r="E149" s="3"/>
      <c r="F149" s="101"/>
      <c r="G149" s="3"/>
      <c r="H149" s="101"/>
      <c r="I149" s="3"/>
      <c r="J149" s="101"/>
      <c r="K149" s="3"/>
      <c r="L149" s="51"/>
      <c r="M149" s="51"/>
      <c r="N149" s="43">
        <f>STATYSTYKI!$D$7</f>
        <v>0.056088</v>
      </c>
      <c r="O149" s="43">
        <f>STATYSTYKI!$D$8</f>
        <v>0.1964</v>
      </c>
      <c r="P149" s="3"/>
      <c r="Q149" s="96"/>
      <c r="R149" s="3"/>
      <c r="S149" s="96"/>
    </row>
    <row r="150" spans="12:13" ht="5.25" customHeight="1">
      <c r="L150" s="33"/>
      <c r="M150" s="33"/>
    </row>
    <row r="151" spans="2:19" ht="11.25">
      <c r="B151" s="91" t="s">
        <v>148</v>
      </c>
      <c r="C151" s="91"/>
      <c r="D151" s="91"/>
      <c r="F151" s="38"/>
      <c r="G151" s="2"/>
      <c r="H151" s="39"/>
      <c r="J151" s="41">
        <f aca="true" t="shared" si="31" ref="J151:J164">ROUND(F151*H151,2)</f>
        <v>0</v>
      </c>
      <c r="K151" s="42"/>
      <c r="L151" s="52"/>
      <c r="M151" s="52"/>
      <c r="N151" s="41">
        <f aca="true" t="shared" si="32" ref="N151:N164">ROUND(SUM(J151,L151)*$N$11,2)</f>
        <v>0</v>
      </c>
      <c r="O151" s="41">
        <f aca="true" t="shared" si="33" ref="O151:O164">ROUND(SUM(J151,L151:M151)*$O$11,2)</f>
        <v>0</v>
      </c>
      <c r="P151" s="42"/>
      <c r="Q151" s="41">
        <f aca="true" t="shared" si="34" ref="Q151:Q164">SUM(J151,L151:O151)</f>
        <v>0</v>
      </c>
      <c r="S151" s="40"/>
    </row>
    <row r="152" spans="2:19" ht="11.25">
      <c r="B152" s="91" t="s">
        <v>149</v>
      </c>
      <c r="C152" s="91"/>
      <c r="D152" s="91"/>
      <c r="F152" s="38"/>
      <c r="G152" s="2"/>
      <c r="H152" s="39"/>
      <c r="J152" s="41">
        <f t="shared" si="31"/>
        <v>0</v>
      </c>
      <c r="K152" s="42"/>
      <c r="L152" s="52"/>
      <c r="M152" s="52"/>
      <c r="N152" s="41">
        <f t="shared" si="32"/>
        <v>0</v>
      </c>
      <c r="O152" s="41">
        <f t="shared" si="33"/>
        <v>0</v>
      </c>
      <c r="P152" s="42"/>
      <c r="Q152" s="41">
        <f t="shared" si="34"/>
        <v>0</v>
      </c>
      <c r="S152" s="40"/>
    </row>
    <row r="153" spans="2:19" ht="11.25">
      <c r="B153" s="91" t="s">
        <v>150</v>
      </c>
      <c r="C153" s="91"/>
      <c r="D153" s="91"/>
      <c r="F153" s="38"/>
      <c r="G153" s="2"/>
      <c r="H153" s="39"/>
      <c r="J153" s="41">
        <f t="shared" si="31"/>
        <v>0</v>
      </c>
      <c r="K153" s="42"/>
      <c r="L153" s="52"/>
      <c r="M153" s="52"/>
      <c r="N153" s="41">
        <f t="shared" si="32"/>
        <v>0</v>
      </c>
      <c r="O153" s="41">
        <f t="shared" si="33"/>
        <v>0</v>
      </c>
      <c r="P153" s="42"/>
      <c r="Q153" s="41">
        <f t="shared" si="34"/>
        <v>0</v>
      </c>
      <c r="S153" s="40"/>
    </row>
    <row r="154" spans="2:19" ht="11.25">
      <c r="B154" s="91" t="s">
        <v>151</v>
      </c>
      <c r="C154" s="91"/>
      <c r="D154" s="91"/>
      <c r="F154" s="38"/>
      <c r="G154" s="2"/>
      <c r="H154" s="39"/>
      <c r="J154" s="41">
        <f t="shared" si="31"/>
        <v>0</v>
      </c>
      <c r="K154" s="42"/>
      <c r="L154" s="52"/>
      <c r="M154" s="52"/>
      <c r="N154" s="41">
        <f t="shared" si="32"/>
        <v>0</v>
      </c>
      <c r="O154" s="41">
        <f t="shared" si="33"/>
        <v>0</v>
      </c>
      <c r="P154" s="42"/>
      <c r="Q154" s="41">
        <f t="shared" si="34"/>
        <v>0</v>
      </c>
      <c r="S154" s="40"/>
    </row>
    <row r="155" spans="2:19" ht="11.25">
      <c r="B155" s="91" t="s">
        <v>163</v>
      </c>
      <c r="C155" s="91"/>
      <c r="D155" s="91"/>
      <c r="F155" s="38"/>
      <c r="G155" s="2"/>
      <c r="H155" s="39"/>
      <c r="J155" s="41">
        <f t="shared" si="31"/>
        <v>0</v>
      </c>
      <c r="K155" s="42"/>
      <c r="L155" s="52"/>
      <c r="M155" s="52"/>
      <c r="N155" s="41">
        <f t="shared" si="32"/>
        <v>0</v>
      </c>
      <c r="O155" s="41">
        <f t="shared" si="33"/>
        <v>0</v>
      </c>
      <c r="P155" s="42"/>
      <c r="Q155" s="41">
        <f t="shared" si="34"/>
        <v>0</v>
      </c>
      <c r="S155" s="40"/>
    </row>
    <row r="156" spans="2:19" ht="11.25">
      <c r="B156" s="91" t="s">
        <v>152</v>
      </c>
      <c r="C156" s="91"/>
      <c r="D156" s="91"/>
      <c r="F156" s="38"/>
      <c r="G156" s="2"/>
      <c r="H156" s="39"/>
      <c r="J156" s="41">
        <f t="shared" si="31"/>
        <v>0</v>
      </c>
      <c r="K156" s="42"/>
      <c r="L156" s="52"/>
      <c r="M156" s="52"/>
      <c r="N156" s="41">
        <f t="shared" si="32"/>
        <v>0</v>
      </c>
      <c r="O156" s="41">
        <f t="shared" si="33"/>
        <v>0</v>
      </c>
      <c r="P156" s="42"/>
      <c r="Q156" s="41">
        <f t="shared" si="34"/>
        <v>0</v>
      </c>
      <c r="S156" s="40"/>
    </row>
    <row r="157" spans="2:19" ht="11.25">
      <c r="B157" s="91" t="s">
        <v>153</v>
      </c>
      <c r="C157" s="91"/>
      <c r="D157" s="91"/>
      <c r="F157" s="38"/>
      <c r="G157" s="2"/>
      <c r="H157" s="39"/>
      <c r="J157" s="41">
        <f t="shared" si="31"/>
        <v>0</v>
      </c>
      <c r="K157" s="42"/>
      <c r="L157" s="52"/>
      <c r="M157" s="52"/>
      <c r="N157" s="41">
        <f t="shared" si="32"/>
        <v>0</v>
      </c>
      <c r="O157" s="41">
        <f t="shared" si="33"/>
        <v>0</v>
      </c>
      <c r="P157" s="42"/>
      <c r="Q157" s="41">
        <f t="shared" si="34"/>
        <v>0</v>
      </c>
      <c r="S157" s="40"/>
    </row>
    <row r="158" spans="2:19" ht="11.25">
      <c r="B158" s="91" t="s">
        <v>154</v>
      </c>
      <c r="C158" s="91"/>
      <c r="D158" s="91"/>
      <c r="F158" s="38"/>
      <c r="G158" s="2"/>
      <c r="H158" s="39"/>
      <c r="J158" s="41">
        <f t="shared" si="31"/>
        <v>0</v>
      </c>
      <c r="K158" s="42"/>
      <c r="L158" s="52"/>
      <c r="M158" s="52"/>
      <c r="N158" s="41">
        <f t="shared" si="32"/>
        <v>0</v>
      </c>
      <c r="O158" s="41">
        <f t="shared" si="33"/>
        <v>0</v>
      </c>
      <c r="P158" s="42"/>
      <c r="Q158" s="41">
        <f t="shared" si="34"/>
        <v>0</v>
      </c>
      <c r="S158" s="40"/>
    </row>
    <row r="159" spans="2:19" ht="11.25">
      <c r="B159" s="91" t="s">
        <v>155</v>
      </c>
      <c r="C159" s="91"/>
      <c r="D159" s="91"/>
      <c r="F159" s="38"/>
      <c r="G159" s="2"/>
      <c r="H159" s="39"/>
      <c r="J159" s="41">
        <f t="shared" si="31"/>
        <v>0</v>
      </c>
      <c r="K159" s="42"/>
      <c r="L159" s="52"/>
      <c r="M159" s="52"/>
      <c r="N159" s="41">
        <f t="shared" si="32"/>
        <v>0</v>
      </c>
      <c r="O159" s="41">
        <f t="shared" si="33"/>
        <v>0</v>
      </c>
      <c r="P159" s="42"/>
      <c r="Q159" s="41">
        <f t="shared" si="34"/>
        <v>0</v>
      </c>
      <c r="S159" s="40"/>
    </row>
    <row r="160" spans="2:19" ht="11.25">
      <c r="B160" s="91" t="s">
        <v>156</v>
      </c>
      <c r="C160" s="91"/>
      <c r="D160" s="91"/>
      <c r="F160" s="38"/>
      <c r="G160" s="2"/>
      <c r="H160" s="39"/>
      <c r="J160" s="41">
        <f t="shared" si="31"/>
        <v>0</v>
      </c>
      <c r="K160" s="42"/>
      <c r="L160" s="52"/>
      <c r="M160" s="52"/>
      <c r="N160" s="41">
        <f t="shared" si="32"/>
        <v>0</v>
      </c>
      <c r="O160" s="41">
        <f t="shared" si="33"/>
        <v>0</v>
      </c>
      <c r="P160" s="42"/>
      <c r="Q160" s="41">
        <f t="shared" si="34"/>
        <v>0</v>
      </c>
      <c r="S160" s="40"/>
    </row>
    <row r="161" spans="2:19" ht="11.25">
      <c r="B161" s="91" t="s">
        <v>157</v>
      </c>
      <c r="C161" s="91"/>
      <c r="D161" s="91"/>
      <c r="F161" s="38"/>
      <c r="G161" s="2"/>
      <c r="H161" s="39"/>
      <c r="J161" s="41">
        <f t="shared" si="31"/>
        <v>0</v>
      </c>
      <c r="K161" s="42"/>
      <c r="L161" s="52"/>
      <c r="M161" s="52"/>
      <c r="N161" s="41">
        <f t="shared" si="32"/>
        <v>0</v>
      </c>
      <c r="O161" s="41">
        <f t="shared" si="33"/>
        <v>0</v>
      </c>
      <c r="P161" s="42"/>
      <c r="Q161" s="41">
        <f t="shared" si="34"/>
        <v>0</v>
      </c>
      <c r="S161" s="40"/>
    </row>
    <row r="162" spans="2:19" ht="11.25">
      <c r="B162" s="91" t="s">
        <v>158</v>
      </c>
      <c r="C162" s="91"/>
      <c r="D162" s="91"/>
      <c r="F162" s="38"/>
      <c r="G162" s="2"/>
      <c r="H162" s="39"/>
      <c r="J162" s="41">
        <f t="shared" si="31"/>
        <v>0</v>
      </c>
      <c r="K162" s="42"/>
      <c r="L162" s="52"/>
      <c r="M162" s="52"/>
      <c r="N162" s="41">
        <f t="shared" si="32"/>
        <v>0</v>
      </c>
      <c r="O162" s="41">
        <f t="shared" si="33"/>
        <v>0</v>
      </c>
      <c r="P162" s="42"/>
      <c r="Q162" s="41">
        <f t="shared" si="34"/>
        <v>0</v>
      </c>
      <c r="S162" s="40"/>
    </row>
    <row r="163" spans="2:19" ht="11.25">
      <c r="B163" s="95"/>
      <c r="C163" s="95"/>
      <c r="D163" s="95"/>
      <c r="F163" s="38"/>
      <c r="G163" s="2"/>
      <c r="H163" s="39"/>
      <c r="J163" s="41">
        <f t="shared" si="31"/>
        <v>0</v>
      </c>
      <c r="K163" s="42"/>
      <c r="L163" s="52"/>
      <c r="M163" s="52"/>
      <c r="N163" s="41">
        <f t="shared" si="32"/>
        <v>0</v>
      </c>
      <c r="O163" s="41">
        <f t="shared" si="33"/>
        <v>0</v>
      </c>
      <c r="P163" s="42"/>
      <c r="Q163" s="41">
        <f t="shared" si="34"/>
        <v>0</v>
      </c>
      <c r="S163" s="40"/>
    </row>
    <row r="164" spans="2:19" ht="11.25">
      <c r="B164" s="95"/>
      <c r="C164" s="95"/>
      <c r="D164" s="95"/>
      <c r="F164" s="38"/>
      <c r="G164" s="2"/>
      <c r="H164" s="39"/>
      <c r="J164" s="41">
        <f t="shared" si="31"/>
        <v>0</v>
      </c>
      <c r="K164" s="42"/>
      <c r="L164" s="52"/>
      <c r="M164" s="52"/>
      <c r="N164" s="41">
        <f t="shared" si="32"/>
        <v>0</v>
      </c>
      <c r="O164" s="41">
        <f t="shared" si="33"/>
        <v>0</v>
      </c>
      <c r="P164" s="42"/>
      <c r="Q164" s="41">
        <f t="shared" si="34"/>
        <v>0</v>
      </c>
      <c r="S164" s="40"/>
    </row>
    <row r="165" spans="12:13" ht="5.25" customHeight="1">
      <c r="L165" s="33"/>
      <c r="M165" s="33"/>
    </row>
    <row r="166" spans="2:19" ht="11.25">
      <c r="B166" s="92" t="s">
        <v>89</v>
      </c>
      <c r="C166" s="93"/>
      <c r="D166" s="94"/>
      <c r="E166" s="45"/>
      <c r="F166" s="48" t="s">
        <v>90</v>
      </c>
      <c r="G166" s="47"/>
      <c r="H166" s="48" t="s">
        <v>90</v>
      </c>
      <c r="I166" s="45"/>
      <c r="J166" s="49">
        <f>SUM(J151:J164)</f>
        <v>0</v>
      </c>
      <c r="K166" s="45"/>
      <c r="L166" s="53"/>
      <c r="M166" s="53"/>
      <c r="N166" s="49">
        <f>SUM(N151:N164)</f>
        <v>0</v>
      </c>
      <c r="O166" s="49">
        <f>SUM(O151:O164)</f>
        <v>0</v>
      </c>
      <c r="P166" s="45"/>
      <c r="Q166" s="49">
        <f>SUM(Q151:Q164)</f>
        <v>0</v>
      </c>
      <c r="R166" s="45"/>
      <c r="S166" s="50" t="s">
        <v>90</v>
      </c>
    </row>
    <row r="167" ht="5.25" customHeight="1"/>
    <row r="168" spans="2:19" ht="33" customHeight="1">
      <c r="B168" s="98" t="s">
        <v>144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</row>
    <row r="169" ht="5.25" customHeight="1"/>
    <row r="170" spans="2:6" ht="11.25">
      <c r="B170" s="97" t="s">
        <v>92</v>
      </c>
      <c r="C170" s="97"/>
      <c r="D170" s="97"/>
      <c r="E170" s="97"/>
      <c r="F170" s="97"/>
    </row>
    <row r="171" spans="2:8" ht="11.25">
      <c r="B171" s="99" t="s">
        <v>93</v>
      </c>
      <c r="C171" s="99"/>
      <c r="D171" s="99"/>
      <c r="E171" s="99"/>
      <c r="F171" s="99"/>
      <c r="G171" s="99"/>
      <c r="H171" s="99"/>
    </row>
    <row r="172" ht="5.25" customHeight="1"/>
    <row r="173" spans="2:19" ht="22.5" customHeight="1">
      <c r="B173" s="96" t="s">
        <v>91</v>
      </c>
      <c r="C173" s="96"/>
      <c r="D173" s="96"/>
      <c r="E173" s="3"/>
      <c r="F173" s="100" t="s">
        <v>138</v>
      </c>
      <c r="G173" s="3"/>
      <c r="H173" s="100" t="s">
        <v>74</v>
      </c>
      <c r="I173" s="3"/>
      <c r="J173" s="100" t="s">
        <v>75</v>
      </c>
      <c r="K173" s="3"/>
      <c r="L173" s="37"/>
      <c r="M173" s="37"/>
      <c r="N173" s="37"/>
      <c r="O173" s="37"/>
      <c r="P173" s="3"/>
      <c r="Q173" s="96" t="s">
        <v>79</v>
      </c>
      <c r="R173" s="3"/>
      <c r="S173" s="96" t="s">
        <v>80</v>
      </c>
    </row>
    <row r="174" spans="2:19" ht="22.5" customHeight="1">
      <c r="B174" s="96"/>
      <c r="C174" s="96"/>
      <c r="D174" s="96"/>
      <c r="E174" s="3"/>
      <c r="F174" s="101"/>
      <c r="G174" s="3"/>
      <c r="H174" s="101"/>
      <c r="I174" s="3"/>
      <c r="J174" s="101"/>
      <c r="K174" s="3"/>
      <c r="L174" s="51"/>
      <c r="M174" s="51"/>
      <c r="N174" s="51"/>
      <c r="O174" s="51"/>
      <c r="P174" s="3"/>
      <c r="Q174" s="96"/>
      <c r="R174" s="3"/>
      <c r="S174" s="96"/>
    </row>
    <row r="175" spans="12:15" ht="5.25" customHeight="1">
      <c r="L175" s="33"/>
      <c r="M175" s="33"/>
      <c r="N175" s="33"/>
      <c r="O175" s="33"/>
    </row>
    <row r="176" spans="2:19" ht="11.25">
      <c r="B176" s="95"/>
      <c r="C176" s="95"/>
      <c r="D176" s="95"/>
      <c r="F176" s="38"/>
      <c r="G176" s="2"/>
      <c r="H176" s="39"/>
      <c r="I176" s="42"/>
      <c r="J176" s="41">
        <f>ROUND(F176*H176,2)</f>
        <v>0</v>
      </c>
      <c r="K176" s="42"/>
      <c r="L176" s="52"/>
      <c r="M176" s="52"/>
      <c r="N176" s="52"/>
      <c r="O176" s="52"/>
      <c r="P176" s="42"/>
      <c r="Q176" s="41">
        <f>SUM(J176,L176:O176)</f>
        <v>0</v>
      </c>
      <c r="S176" s="40"/>
    </row>
    <row r="177" spans="2:19" ht="11.25">
      <c r="B177" s="95"/>
      <c r="C177" s="95"/>
      <c r="D177" s="95"/>
      <c r="F177" s="38"/>
      <c r="G177" s="2"/>
      <c r="H177" s="39"/>
      <c r="I177" s="42"/>
      <c r="J177" s="41">
        <f aca="true" t="shared" si="35" ref="J177:J183">ROUND(F177*H177,2)</f>
        <v>0</v>
      </c>
      <c r="K177" s="42"/>
      <c r="L177" s="52"/>
      <c r="M177" s="52"/>
      <c r="N177" s="52"/>
      <c r="O177" s="52"/>
      <c r="P177" s="42"/>
      <c r="Q177" s="41">
        <f aca="true" t="shared" si="36" ref="Q177:Q183">SUM(J177,L177:O177)</f>
        <v>0</v>
      </c>
      <c r="S177" s="40"/>
    </row>
    <row r="178" spans="2:19" ht="11.25">
      <c r="B178" s="95"/>
      <c r="C178" s="95"/>
      <c r="D178" s="95"/>
      <c r="F178" s="38"/>
      <c r="G178" s="2"/>
      <c r="H178" s="39"/>
      <c r="I178" s="42"/>
      <c r="J178" s="41">
        <f t="shared" si="35"/>
        <v>0</v>
      </c>
      <c r="K178" s="42"/>
      <c r="L178" s="52"/>
      <c r="M178" s="52"/>
      <c r="N178" s="52"/>
      <c r="O178" s="52"/>
      <c r="P178" s="42"/>
      <c r="Q178" s="41">
        <f t="shared" si="36"/>
        <v>0</v>
      </c>
      <c r="S178" s="40"/>
    </row>
    <row r="179" spans="2:19" ht="11.25">
      <c r="B179" s="95"/>
      <c r="C179" s="95"/>
      <c r="D179" s="95"/>
      <c r="F179" s="38"/>
      <c r="G179" s="2"/>
      <c r="H179" s="39"/>
      <c r="I179" s="42"/>
      <c r="J179" s="41">
        <f t="shared" si="35"/>
        <v>0</v>
      </c>
      <c r="K179" s="42"/>
      <c r="L179" s="52"/>
      <c r="M179" s="52"/>
      <c r="N179" s="52"/>
      <c r="O179" s="52"/>
      <c r="P179" s="42"/>
      <c r="Q179" s="41">
        <f t="shared" si="36"/>
        <v>0</v>
      </c>
      <c r="S179" s="40"/>
    </row>
    <row r="180" spans="2:19" ht="11.25">
      <c r="B180" s="95"/>
      <c r="C180" s="95"/>
      <c r="D180" s="95"/>
      <c r="F180" s="38"/>
      <c r="G180" s="2"/>
      <c r="H180" s="39"/>
      <c r="I180" s="42"/>
      <c r="J180" s="41">
        <f t="shared" si="35"/>
        <v>0</v>
      </c>
      <c r="K180" s="42"/>
      <c r="L180" s="52"/>
      <c r="M180" s="52"/>
      <c r="N180" s="52"/>
      <c r="O180" s="52"/>
      <c r="P180" s="42"/>
      <c r="Q180" s="41">
        <f t="shared" si="36"/>
        <v>0</v>
      </c>
      <c r="S180" s="40"/>
    </row>
    <row r="181" spans="2:19" ht="11.25">
      <c r="B181" s="95"/>
      <c r="C181" s="95"/>
      <c r="D181" s="95"/>
      <c r="F181" s="38"/>
      <c r="G181" s="2"/>
      <c r="H181" s="39"/>
      <c r="I181" s="42"/>
      <c r="J181" s="41">
        <f t="shared" si="35"/>
        <v>0</v>
      </c>
      <c r="K181" s="42"/>
      <c r="L181" s="52"/>
      <c r="M181" s="52"/>
      <c r="N181" s="52"/>
      <c r="O181" s="52"/>
      <c r="P181" s="42"/>
      <c r="Q181" s="41">
        <f t="shared" si="36"/>
        <v>0</v>
      </c>
      <c r="S181" s="40"/>
    </row>
    <row r="182" spans="2:19" ht="11.25">
      <c r="B182" s="95"/>
      <c r="C182" s="95"/>
      <c r="D182" s="95"/>
      <c r="F182" s="38"/>
      <c r="G182" s="2"/>
      <c r="H182" s="39"/>
      <c r="I182" s="42"/>
      <c r="J182" s="41">
        <f t="shared" si="35"/>
        <v>0</v>
      </c>
      <c r="K182" s="42"/>
      <c r="L182" s="52"/>
      <c r="M182" s="52"/>
      <c r="N182" s="52"/>
      <c r="O182" s="52"/>
      <c r="P182" s="42"/>
      <c r="Q182" s="41">
        <f t="shared" si="36"/>
        <v>0</v>
      </c>
      <c r="S182" s="40"/>
    </row>
    <row r="183" spans="2:19" ht="11.25">
      <c r="B183" s="95"/>
      <c r="C183" s="95"/>
      <c r="D183" s="95"/>
      <c r="F183" s="38"/>
      <c r="G183" s="2"/>
      <c r="H183" s="39"/>
      <c r="I183" s="42"/>
      <c r="J183" s="41">
        <f t="shared" si="35"/>
        <v>0</v>
      </c>
      <c r="K183" s="42"/>
      <c r="L183" s="52"/>
      <c r="M183" s="52"/>
      <c r="N183" s="52"/>
      <c r="O183" s="52"/>
      <c r="P183" s="42"/>
      <c r="Q183" s="41">
        <f t="shared" si="36"/>
        <v>0</v>
      </c>
      <c r="S183" s="40"/>
    </row>
    <row r="184" spans="12:15" ht="5.25" customHeight="1">
      <c r="L184" s="33"/>
      <c r="M184" s="33"/>
      <c r="N184" s="33"/>
      <c r="O184" s="33"/>
    </row>
    <row r="185" spans="2:19" ht="11.25">
      <c r="B185" s="92" t="s">
        <v>89</v>
      </c>
      <c r="C185" s="93"/>
      <c r="D185" s="94"/>
      <c r="E185" s="45"/>
      <c r="F185" s="48" t="s">
        <v>90</v>
      </c>
      <c r="G185" s="47"/>
      <c r="H185" s="48" t="s">
        <v>90</v>
      </c>
      <c r="I185" s="45"/>
      <c r="J185" s="49">
        <f>SUM(J176:J183)</f>
        <v>0</v>
      </c>
      <c r="K185" s="45"/>
      <c r="L185" s="53"/>
      <c r="M185" s="53"/>
      <c r="N185" s="53"/>
      <c r="O185" s="53"/>
      <c r="P185" s="45"/>
      <c r="Q185" s="49">
        <f>SUM(Q176:Q183)</f>
        <v>0</v>
      </c>
      <c r="R185" s="45"/>
      <c r="S185" s="50" t="s">
        <v>90</v>
      </c>
    </row>
    <row r="186" ht="5.25" customHeight="1"/>
    <row r="187" spans="2:6" ht="11.25">
      <c r="B187" s="97" t="s">
        <v>94</v>
      </c>
      <c r="C187" s="97"/>
      <c r="D187" s="97"/>
      <c r="E187" s="97"/>
      <c r="F187" s="97"/>
    </row>
    <row r="188" spans="2:12" ht="11.25" customHeight="1">
      <c r="B188" s="99" t="s">
        <v>133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ht="5.25" customHeight="1"/>
    <row r="190" spans="2:19" ht="22.5" customHeight="1">
      <c r="B190" s="96" t="s">
        <v>91</v>
      </c>
      <c r="C190" s="96"/>
      <c r="D190" s="96"/>
      <c r="E190" s="3"/>
      <c r="F190" s="100" t="s">
        <v>138</v>
      </c>
      <c r="G190" s="3"/>
      <c r="H190" s="100" t="s">
        <v>74</v>
      </c>
      <c r="I190" s="3"/>
      <c r="J190" s="100" t="s">
        <v>75</v>
      </c>
      <c r="K190" s="3"/>
      <c r="L190" s="37"/>
      <c r="M190" s="37"/>
      <c r="N190" s="37"/>
      <c r="O190" s="7" t="s">
        <v>78</v>
      </c>
      <c r="P190" s="3"/>
      <c r="Q190" s="96" t="s">
        <v>79</v>
      </c>
      <c r="R190" s="3"/>
      <c r="S190" s="96" t="s">
        <v>80</v>
      </c>
    </row>
    <row r="191" spans="2:19" ht="22.5" customHeight="1">
      <c r="B191" s="96"/>
      <c r="C191" s="96"/>
      <c r="D191" s="96"/>
      <c r="E191" s="3"/>
      <c r="F191" s="101"/>
      <c r="G191" s="3"/>
      <c r="H191" s="101"/>
      <c r="I191" s="3"/>
      <c r="J191" s="101"/>
      <c r="K191" s="3"/>
      <c r="L191" s="51"/>
      <c r="M191" s="51"/>
      <c r="N191" s="51"/>
      <c r="O191" s="43">
        <f>STATYSTYKI!$D$8</f>
        <v>0.1964</v>
      </c>
      <c r="P191" s="3"/>
      <c r="Q191" s="96"/>
      <c r="R191" s="3"/>
      <c r="S191" s="96"/>
    </row>
    <row r="192" spans="12:14" ht="5.25" customHeight="1">
      <c r="L192" s="33"/>
      <c r="M192" s="33"/>
      <c r="N192" s="33"/>
    </row>
    <row r="193" spans="2:19" ht="11.25">
      <c r="B193" s="95"/>
      <c r="C193" s="95"/>
      <c r="D193" s="95"/>
      <c r="F193" s="38"/>
      <c r="G193" s="2"/>
      <c r="H193" s="39"/>
      <c r="I193" s="42"/>
      <c r="J193" s="41">
        <f>ROUND(F193*H193,2)</f>
        <v>0</v>
      </c>
      <c r="K193" s="42"/>
      <c r="L193" s="52"/>
      <c r="M193" s="52"/>
      <c r="N193" s="52"/>
      <c r="O193" s="41">
        <f>ROUND(SUM(J193,L193:M193)*$O$11,2)</f>
        <v>0</v>
      </c>
      <c r="P193" s="42"/>
      <c r="Q193" s="41">
        <f>SUM(J193,L193:O193)</f>
        <v>0</v>
      </c>
      <c r="S193" s="40"/>
    </row>
    <row r="194" spans="2:19" ht="11.25">
      <c r="B194" s="95"/>
      <c r="C194" s="95"/>
      <c r="D194" s="95"/>
      <c r="F194" s="38"/>
      <c r="G194" s="2"/>
      <c r="H194" s="39"/>
      <c r="I194" s="42"/>
      <c r="J194" s="41">
        <f aca="true" t="shared" si="37" ref="J194:J200">ROUND(F194*H194,2)</f>
        <v>0</v>
      </c>
      <c r="K194" s="42"/>
      <c r="L194" s="52"/>
      <c r="M194" s="52"/>
      <c r="N194" s="52"/>
      <c r="O194" s="41">
        <f aca="true" t="shared" si="38" ref="O194:O200">ROUND(SUM(J194,L194:M194)*$O$11,2)</f>
        <v>0</v>
      </c>
      <c r="P194" s="42"/>
      <c r="Q194" s="41">
        <f aca="true" t="shared" si="39" ref="Q194:Q200">SUM(J194,L194:O194)</f>
        <v>0</v>
      </c>
      <c r="S194" s="40"/>
    </row>
    <row r="195" spans="2:19" ht="11.25">
      <c r="B195" s="95"/>
      <c r="C195" s="95"/>
      <c r="D195" s="95"/>
      <c r="F195" s="38"/>
      <c r="G195" s="2"/>
      <c r="H195" s="39"/>
      <c r="I195" s="42"/>
      <c r="J195" s="41">
        <f t="shared" si="37"/>
        <v>0</v>
      </c>
      <c r="K195" s="42"/>
      <c r="L195" s="52"/>
      <c r="M195" s="52"/>
      <c r="N195" s="52"/>
      <c r="O195" s="41">
        <f t="shared" si="38"/>
        <v>0</v>
      </c>
      <c r="P195" s="42"/>
      <c r="Q195" s="41">
        <f t="shared" si="39"/>
        <v>0</v>
      </c>
      <c r="S195" s="40"/>
    </row>
    <row r="196" spans="2:19" ht="11.25">
      <c r="B196" s="95"/>
      <c r="C196" s="95"/>
      <c r="D196" s="95"/>
      <c r="F196" s="38"/>
      <c r="G196" s="2"/>
      <c r="H196" s="39"/>
      <c r="I196" s="42"/>
      <c r="J196" s="41">
        <f t="shared" si="37"/>
        <v>0</v>
      </c>
      <c r="K196" s="42"/>
      <c r="L196" s="52"/>
      <c r="M196" s="52"/>
      <c r="N196" s="52"/>
      <c r="O196" s="41">
        <f t="shared" si="38"/>
        <v>0</v>
      </c>
      <c r="P196" s="42"/>
      <c r="Q196" s="41">
        <f t="shared" si="39"/>
        <v>0</v>
      </c>
      <c r="S196" s="40"/>
    </row>
    <row r="197" spans="2:19" ht="11.25">
      <c r="B197" s="95"/>
      <c r="C197" s="95"/>
      <c r="D197" s="95"/>
      <c r="F197" s="38"/>
      <c r="G197" s="2"/>
      <c r="H197" s="39"/>
      <c r="I197" s="42"/>
      <c r="J197" s="41">
        <f t="shared" si="37"/>
        <v>0</v>
      </c>
      <c r="K197" s="42"/>
      <c r="L197" s="52"/>
      <c r="M197" s="52"/>
      <c r="N197" s="52"/>
      <c r="O197" s="41">
        <f t="shared" si="38"/>
        <v>0</v>
      </c>
      <c r="P197" s="42"/>
      <c r="Q197" s="41">
        <f t="shared" si="39"/>
        <v>0</v>
      </c>
      <c r="S197" s="40"/>
    </row>
    <row r="198" spans="2:19" ht="11.25">
      <c r="B198" s="95"/>
      <c r="C198" s="95"/>
      <c r="D198" s="95"/>
      <c r="F198" s="38"/>
      <c r="G198" s="2"/>
      <c r="H198" s="39"/>
      <c r="I198" s="42"/>
      <c r="J198" s="41">
        <f t="shared" si="37"/>
        <v>0</v>
      </c>
      <c r="K198" s="42"/>
      <c r="L198" s="52"/>
      <c r="M198" s="52"/>
      <c r="N198" s="52"/>
      <c r="O198" s="41">
        <f t="shared" si="38"/>
        <v>0</v>
      </c>
      <c r="P198" s="42"/>
      <c r="Q198" s="41">
        <f t="shared" si="39"/>
        <v>0</v>
      </c>
      <c r="S198" s="40"/>
    </row>
    <row r="199" spans="2:19" ht="11.25">
      <c r="B199" s="95"/>
      <c r="C199" s="95"/>
      <c r="D199" s="95"/>
      <c r="F199" s="38"/>
      <c r="G199" s="2"/>
      <c r="H199" s="39"/>
      <c r="I199" s="42"/>
      <c r="J199" s="41">
        <f t="shared" si="37"/>
        <v>0</v>
      </c>
      <c r="K199" s="42"/>
      <c r="L199" s="52"/>
      <c r="M199" s="52"/>
      <c r="N199" s="52"/>
      <c r="O199" s="41">
        <f t="shared" si="38"/>
        <v>0</v>
      </c>
      <c r="P199" s="42"/>
      <c r="Q199" s="41">
        <f t="shared" si="39"/>
        <v>0</v>
      </c>
      <c r="S199" s="40"/>
    </row>
    <row r="200" spans="2:19" ht="11.25">
      <c r="B200" s="95"/>
      <c r="C200" s="95"/>
      <c r="D200" s="95"/>
      <c r="F200" s="38"/>
      <c r="G200" s="2"/>
      <c r="H200" s="39"/>
      <c r="I200" s="42"/>
      <c r="J200" s="41">
        <f t="shared" si="37"/>
        <v>0</v>
      </c>
      <c r="K200" s="42"/>
      <c r="L200" s="52"/>
      <c r="M200" s="52"/>
      <c r="N200" s="52"/>
      <c r="O200" s="41">
        <f t="shared" si="38"/>
        <v>0</v>
      </c>
      <c r="P200" s="42"/>
      <c r="Q200" s="41">
        <f t="shared" si="39"/>
        <v>0</v>
      </c>
      <c r="S200" s="40"/>
    </row>
    <row r="201" spans="12:14" ht="5.25" customHeight="1">
      <c r="L201" s="33"/>
      <c r="M201" s="33"/>
      <c r="N201" s="33"/>
    </row>
    <row r="202" spans="2:19" ht="11.25">
      <c r="B202" s="92" t="s">
        <v>89</v>
      </c>
      <c r="C202" s="93"/>
      <c r="D202" s="94"/>
      <c r="E202" s="45"/>
      <c r="F202" s="48" t="s">
        <v>90</v>
      </c>
      <c r="G202" s="47"/>
      <c r="H202" s="48" t="s">
        <v>90</v>
      </c>
      <c r="I202" s="45"/>
      <c r="J202" s="49">
        <f>SUM(J193:J200)</f>
        <v>0</v>
      </c>
      <c r="K202" s="45"/>
      <c r="L202" s="53"/>
      <c r="M202" s="53"/>
      <c r="N202" s="53"/>
      <c r="O202" s="49">
        <f>SUM(O193:O200)</f>
        <v>0</v>
      </c>
      <c r="P202" s="45"/>
      <c r="Q202" s="49">
        <f>SUM(Q193:Q200)</f>
        <v>0</v>
      </c>
      <c r="R202" s="45"/>
      <c r="S202" s="50" t="s">
        <v>90</v>
      </c>
    </row>
    <row r="203" ht="5.25" customHeight="1"/>
    <row r="204" spans="2:19" ht="15" customHeight="1">
      <c r="B204" s="98" t="s">
        <v>105</v>
      </c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</row>
    <row r="205" ht="5.25" customHeight="1"/>
    <row r="206" spans="2:19" ht="15" customHeight="1">
      <c r="B206" s="98" t="s">
        <v>106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</row>
    <row r="207" ht="5.25" customHeight="1"/>
    <row r="208" spans="2:19" ht="22.5" customHeight="1">
      <c r="B208" s="96" t="s">
        <v>6</v>
      </c>
      <c r="C208" s="96"/>
      <c r="D208" s="96"/>
      <c r="E208" s="96"/>
      <c r="F208" s="96"/>
      <c r="G208" s="96"/>
      <c r="H208" s="96"/>
      <c r="I208" s="3"/>
      <c r="J208" s="100" t="s">
        <v>7</v>
      </c>
      <c r="K208" s="3"/>
      <c r="L208" s="37"/>
      <c r="M208" s="7" t="s">
        <v>76</v>
      </c>
      <c r="N208" s="7" t="s">
        <v>77</v>
      </c>
      <c r="O208" s="7" t="s">
        <v>78</v>
      </c>
      <c r="P208" s="3"/>
      <c r="Q208" s="96" t="s">
        <v>79</v>
      </c>
      <c r="R208" s="3"/>
      <c r="S208" s="96" t="s">
        <v>80</v>
      </c>
    </row>
    <row r="209" spans="2:19" ht="22.5" customHeight="1">
      <c r="B209" s="96"/>
      <c r="C209" s="96"/>
      <c r="D209" s="96"/>
      <c r="E209" s="96"/>
      <c r="F209" s="96"/>
      <c r="G209" s="96"/>
      <c r="H209" s="96"/>
      <c r="I209" s="3"/>
      <c r="J209" s="101"/>
      <c r="K209" s="3"/>
      <c r="L209" s="51"/>
      <c r="M209" s="43">
        <f>STATYSTYKI!$D$6</f>
        <v>0.085</v>
      </c>
      <c r="N209" s="43">
        <f>STATYSTYKI!$D$7</f>
        <v>0.056088</v>
      </c>
      <c r="O209" s="43">
        <f>STATYSTYKI!$D$8</f>
        <v>0.1964</v>
      </c>
      <c r="P209" s="3"/>
      <c r="Q209" s="96"/>
      <c r="R209" s="3"/>
      <c r="S209" s="96"/>
    </row>
    <row r="210" ht="5.25" customHeight="1">
      <c r="L210" s="33"/>
    </row>
    <row r="211" spans="2:19" ht="26.25" customHeight="1">
      <c r="B211" s="91" t="s">
        <v>111</v>
      </c>
      <c r="C211" s="91"/>
      <c r="D211" s="91"/>
      <c r="E211" s="91"/>
      <c r="F211" s="91"/>
      <c r="G211" s="91"/>
      <c r="H211" s="91"/>
      <c r="J211" s="65"/>
      <c r="K211" s="42"/>
      <c r="L211" s="52"/>
      <c r="M211" s="41">
        <f>ROUND(J211*$M$11,2)</f>
        <v>0</v>
      </c>
      <c r="N211" s="41">
        <f>ROUND(SUM(J211,L211)*$N$11,2)</f>
        <v>0</v>
      </c>
      <c r="O211" s="41">
        <f>ROUND(SUM(J211,L211:M211)*$O$11,2)</f>
        <v>0</v>
      </c>
      <c r="P211" s="42"/>
      <c r="Q211" s="41">
        <f>SUM(J211,L211:O211)</f>
        <v>0</v>
      </c>
      <c r="S211" s="40"/>
    </row>
    <row r="212" spans="2:19" ht="26.25" customHeight="1">
      <c r="B212" s="91" t="s">
        <v>110</v>
      </c>
      <c r="C212" s="91"/>
      <c r="D212" s="91"/>
      <c r="E212" s="91"/>
      <c r="F212" s="91"/>
      <c r="G212" s="91"/>
      <c r="H212" s="91"/>
      <c r="J212" s="65"/>
      <c r="K212" s="42"/>
      <c r="L212" s="52"/>
      <c r="M212" s="52"/>
      <c r="N212" s="41">
        <f>ROUND(SUM(J212,L212)*$N$11,2)</f>
        <v>0</v>
      </c>
      <c r="O212" s="41">
        <f>ROUND(SUM(J212,L212:M212)*$O$11,2)</f>
        <v>0</v>
      </c>
      <c r="P212" s="42"/>
      <c r="Q212" s="41">
        <f>SUM(J212,L212:O212)</f>
        <v>0</v>
      </c>
      <c r="S212" s="40"/>
    </row>
    <row r="213" ht="5.25" customHeight="1">
      <c r="L213" s="33"/>
    </row>
    <row r="214" spans="2:19" ht="11.25">
      <c r="B214" s="102" t="s">
        <v>89</v>
      </c>
      <c r="C214" s="102"/>
      <c r="D214" s="102"/>
      <c r="E214" s="102"/>
      <c r="F214" s="102"/>
      <c r="G214" s="102"/>
      <c r="H214" s="102"/>
      <c r="I214" s="45"/>
      <c r="J214" s="49">
        <f>SUM(J211:J212)</f>
        <v>0</v>
      </c>
      <c r="K214" s="45"/>
      <c r="L214" s="53"/>
      <c r="M214" s="49">
        <f>SUM(M211:M212)</f>
        <v>0</v>
      </c>
      <c r="N214" s="49">
        <f>SUM(N211:N212)</f>
        <v>0</v>
      </c>
      <c r="O214" s="49">
        <f>SUM(O211:O212)</f>
        <v>0</v>
      </c>
      <c r="P214" s="45"/>
      <c r="Q214" s="49">
        <f>SUM(Q211:Q212)</f>
        <v>0</v>
      </c>
      <c r="R214" s="45"/>
      <c r="S214" s="50" t="s">
        <v>90</v>
      </c>
    </row>
    <row r="215" ht="5.25" customHeight="1"/>
    <row r="216" spans="2:19" ht="15" customHeight="1">
      <c r="B216" s="98" t="s">
        <v>107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</row>
    <row r="217" ht="5.25" customHeight="1"/>
    <row r="218" spans="2:19" ht="22.5" customHeight="1">
      <c r="B218" s="96" t="s">
        <v>6</v>
      </c>
      <c r="C218" s="96"/>
      <c r="D218" s="96"/>
      <c r="E218" s="96"/>
      <c r="F218" s="96"/>
      <c r="G218" s="96"/>
      <c r="H218" s="96"/>
      <c r="I218" s="3"/>
      <c r="J218" s="100" t="s">
        <v>7</v>
      </c>
      <c r="K218" s="3"/>
      <c r="L218" s="37"/>
      <c r="M218" s="7" t="s">
        <v>76</v>
      </c>
      <c r="N218" s="7" t="s">
        <v>77</v>
      </c>
      <c r="O218" s="7" t="s">
        <v>78</v>
      </c>
      <c r="P218" s="3"/>
      <c r="Q218" s="96" t="s">
        <v>79</v>
      </c>
      <c r="R218" s="3"/>
      <c r="S218" s="96" t="s">
        <v>80</v>
      </c>
    </row>
    <row r="219" spans="2:19" ht="22.5" customHeight="1">
      <c r="B219" s="96"/>
      <c r="C219" s="96"/>
      <c r="D219" s="96"/>
      <c r="E219" s="96"/>
      <c r="F219" s="96"/>
      <c r="G219" s="96"/>
      <c r="H219" s="96"/>
      <c r="I219" s="3"/>
      <c r="J219" s="101"/>
      <c r="K219" s="3"/>
      <c r="L219" s="51"/>
      <c r="M219" s="43">
        <f>STATYSTYKI!$D$6</f>
        <v>0.085</v>
      </c>
      <c r="N219" s="43">
        <f>STATYSTYKI!$D$7</f>
        <v>0.056088</v>
      </c>
      <c r="O219" s="43">
        <f>STATYSTYKI!$D$8</f>
        <v>0.1964</v>
      </c>
      <c r="P219" s="3"/>
      <c r="Q219" s="96"/>
      <c r="R219" s="3"/>
      <c r="S219" s="96"/>
    </row>
    <row r="220" ht="5.25" customHeight="1">
      <c r="L220" s="33"/>
    </row>
    <row r="221" spans="2:19" ht="26.25" customHeight="1">
      <c r="B221" s="91" t="s">
        <v>111</v>
      </c>
      <c r="C221" s="91"/>
      <c r="D221" s="91"/>
      <c r="E221" s="91"/>
      <c r="F221" s="91"/>
      <c r="G221" s="91"/>
      <c r="H221" s="91"/>
      <c r="J221" s="65"/>
      <c r="K221" s="42"/>
      <c r="L221" s="52"/>
      <c r="M221" s="41">
        <f>ROUND(J221*$M$11,2)</f>
        <v>0</v>
      </c>
      <c r="N221" s="41">
        <f>ROUND(SUM(J221,L221)*$N$11,2)</f>
        <v>0</v>
      </c>
      <c r="O221" s="41">
        <f>ROUND(SUM(J221,L221:M221)*$O$11,2)</f>
        <v>0</v>
      </c>
      <c r="P221" s="42"/>
      <c r="Q221" s="41">
        <f>SUM(J221,L221:O221)</f>
        <v>0</v>
      </c>
      <c r="S221" s="40"/>
    </row>
    <row r="222" spans="2:19" ht="26.25" customHeight="1">
      <c r="B222" s="91" t="s">
        <v>110</v>
      </c>
      <c r="C222" s="91"/>
      <c r="D222" s="91"/>
      <c r="E222" s="91"/>
      <c r="F222" s="91"/>
      <c r="G222" s="91"/>
      <c r="H222" s="91"/>
      <c r="J222" s="65"/>
      <c r="K222" s="42"/>
      <c r="L222" s="52"/>
      <c r="M222" s="52"/>
      <c r="N222" s="41">
        <f>ROUND(SUM(J222,L222)*$N$11,2)</f>
        <v>0</v>
      </c>
      <c r="O222" s="41">
        <f>ROUND(SUM(J222,L222:M222)*$O$11,2)</f>
        <v>0</v>
      </c>
      <c r="P222" s="42"/>
      <c r="Q222" s="41">
        <f>SUM(J222,L222:O222)</f>
        <v>0</v>
      </c>
      <c r="S222" s="40"/>
    </row>
    <row r="223" ht="5.25" customHeight="1">
      <c r="L223" s="33"/>
    </row>
    <row r="224" spans="2:19" ht="11.25">
      <c r="B224" s="102" t="s">
        <v>89</v>
      </c>
      <c r="C224" s="102"/>
      <c r="D224" s="102"/>
      <c r="E224" s="102"/>
      <c r="F224" s="102"/>
      <c r="G224" s="102"/>
      <c r="H224" s="102"/>
      <c r="I224" s="45"/>
      <c r="J224" s="49">
        <f>SUM(J221:J222)</f>
        <v>0</v>
      </c>
      <c r="K224" s="45"/>
      <c r="L224" s="53"/>
      <c r="M224" s="49">
        <f>SUM(M221:M222)</f>
        <v>0</v>
      </c>
      <c r="N224" s="49">
        <f>SUM(N221:N222)</f>
        <v>0</v>
      </c>
      <c r="O224" s="49">
        <f>SUM(O221:O222)</f>
        <v>0</v>
      </c>
      <c r="P224" s="45"/>
      <c r="Q224" s="49">
        <f>SUM(Q221:Q222)</f>
        <v>0</v>
      </c>
      <c r="R224" s="45"/>
      <c r="S224" s="50" t="s">
        <v>90</v>
      </c>
    </row>
    <row r="225" ht="5.25" customHeight="1"/>
    <row r="226" spans="2:19" ht="15" customHeight="1">
      <c r="B226" s="98" t="s">
        <v>103</v>
      </c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</row>
    <row r="227" ht="5.25" customHeight="1"/>
    <row r="228" spans="2:19" ht="22.5" customHeight="1">
      <c r="B228" s="96" t="s">
        <v>104</v>
      </c>
      <c r="C228" s="96"/>
      <c r="D228" s="96"/>
      <c r="E228" s="96"/>
      <c r="F228" s="96"/>
      <c r="G228" s="96"/>
      <c r="H228" s="96"/>
      <c r="I228" s="3"/>
      <c r="J228" s="100" t="s">
        <v>7</v>
      </c>
      <c r="K228" s="3"/>
      <c r="L228" s="37"/>
      <c r="M228" s="7" t="s">
        <v>76</v>
      </c>
      <c r="N228" s="7" t="s">
        <v>77</v>
      </c>
      <c r="O228" s="7" t="s">
        <v>78</v>
      </c>
      <c r="P228" s="3"/>
      <c r="Q228" s="96" t="s">
        <v>79</v>
      </c>
      <c r="R228" s="3"/>
      <c r="S228" s="96" t="s">
        <v>80</v>
      </c>
    </row>
    <row r="229" spans="2:19" ht="22.5" customHeight="1">
      <c r="B229" s="96"/>
      <c r="C229" s="96"/>
      <c r="D229" s="96"/>
      <c r="E229" s="96"/>
      <c r="F229" s="96"/>
      <c r="G229" s="96"/>
      <c r="H229" s="96"/>
      <c r="I229" s="3"/>
      <c r="J229" s="101"/>
      <c r="K229" s="3"/>
      <c r="L229" s="51"/>
      <c r="M229" s="43">
        <f>STATYSTYKI!$D$6</f>
        <v>0.085</v>
      </c>
      <c r="N229" s="43">
        <f>STATYSTYKI!$D$7</f>
        <v>0.056088</v>
      </c>
      <c r="O229" s="43">
        <f>STATYSTYKI!$D$8</f>
        <v>0.1964</v>
      </c>
      <c r="P229" s="3"/>
      <c r="Q229" s="96"/>
      <c r="R229" s="3"/>
      <c r="S229" s="96"/>
    </row>
    <row r="230" ht="5.25" customHeight="1">
      <c r="L230" s="37"/>
    </row>
    <row r="231" spans="2:19" ht="11.25">
      <c r="B231" s="91" t="s">
        <v>95</v>
      </c>
      <c r="C231" s="91"/>
      <c r="D231" s="91"/>
      <c r="E231" s="91"/>
      <c r="F231" s="91"/>
      <c r="G231" s="91"/>
      <c r="H231" s="91"/>
      <c r="J231" s="65"/>
      <c r="K231" s="42"/>
      <c r="L231" s="51"/>
      <c r="M231" s="41">
        <f>ROUND(J231*$M$11,2)</f>
        <v>0</v>
      </c>
      <c r="N231" s="41">
        <f>ROUND(SUM(J231,L231)*$N$11,2)</f>
        <v>0</v>
      </c>
      <c r="O231" s="41">
        <f>ROUND(SUM(J231,L231:M231)*$O$11,2)</f>
        <v>0</v>
      </c>
      <c r="P231" s="42"/>
      <c r="Q231" s="41">
        <f>SUM(J231,L231:O231)</f>
        <v>0</v>
      </c>
      <c r="S231" s="40"/>
    </row>
    <row r="232" ht="5.25" customHeight="1">
      <c r="L232" s="37"/>
    </row>
    <row r="233" spans="2:19" ht="11.25">
      <c r="B233" s="102" t="s">
        <v>89</v>
      </c>
      <c r="C233" s="102"/>
      <c r="D233" s="102"/>
      <c r="E233" s="102"/>
      <c r="F233" s="102"/>
      <c r="G233" s="102"/>
      <c r="H233" s="102"/>
      <c r="I233" s="45"/>
      <c r="J233" s="49">
        <f>SUM(J231:J231)</f>
        <v>0</v>
      </c>
      <c r="K233" s="45"/>
      <c r="L233" s="51"/>
      <c r="M233" s="49">
        <f>SUM(M231:M231)</f>
        <v>0</v>
      </c>
      <c r="N233" s="49">
        <f>SUM(N231:N231)</f>
        <v>0</v>
      </c>
      <c r="O233" s="49">
        <f>SUM(O231:O231)</f>
        <v>0</v>
      </c>
      <c r="P233" s="45"/>
      <c r="Q233" s="49">
        <f>SUM(Q231:Q231)</f>
        <v>0</v>
      </c>
      <c r="R233" s="45"/>
      <c r="S233" s="50" t="s">
        <v>90</v>
      </c>
    </row>
    <row r="234" ht="5.25" customHeight="1"/>
    <row r="235" spans="2:19" ht="15" customHeight="1">
      <c r="B235" s="98" t="s">
        <v>108</v>
      </c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</row>
    <row r="236" ht="5.25" customHeight="1"/>
    <row r="237" spans="2:19" ht="22.5" customHeight="1">
      <c r="B237" s="96" t="s">
        <v>91</v>
      </c>
      <c r="C237" s="96"/>
      <c r="D237" s="96"/>
      <c r="E237" s="3"/>
      <c r="F237" s="100" t="s">
        <v>73</v>
      </c>
      <c r="G237" s="3"/>
      <c r="H237" s="100" t="s">
        <v>74</v>
      </c>
      <c r="I237" s="3"/>
      <c r="J237" s="100" t="s">
        <v>75</v>
      </c>
      <c r="K237" s="3"/>
      <c r="L237" s="37"/>
      <c r="M237" s="37"/>
      <c r="N237" s="37"/>
      <c r="O237" s="7" t="s">
        <v>78</v>
      </c>
      <c r="P237" s="3"/>
      <c r="Q237" s="96" t="s">
        <v>79</v>
      </c>
      <c r="R237" s="3"/>
      <c r="S237" s="96" t="s">
        <v>80</v>
      </c>
    </row>
    <row r="238" spans="2:19" ht="22.5" customHeight="1">
      <c r="B238" s="96"/>
      <c r="C238" s="96"/>
      <c r="D238" s="96"/>
      <c r="E238" s="3"/>
      <c r="F238" s="101"/>
      <c r="G238" s="3"/>
      <c r="H238" s="101"/>
      <c r="I238" s="3"/>
      <c r="J238" s="101"/>
      <c r="K238" s="3"/>
      <c r="L238" s="51"/>
      <c r="M238" s="51"/>
      <c r="N238" s="51"/>
      <c r="O238" s="43">
        <f>STATYSTYKI!$D$8</f>
        <v>0.1964</v>
      </c>
      <c r="P238" s="3"/>
      <c r="Q238" s="96"/>
      <c r="R238" s="3"/>
      <c r="S238" s="96"/>
    </row>
    <row r="239" spans="12:14" ht="5.25" customHeight="1">
      <c r="L239" s="33"/>
      <c r="M239" s="33"/>
      <c r="N239" s="33"/>
    </row>
    <row r="240" spans="2:19" ht="11.25">
      <c r="B240" s="95"/>
      <c r="C240" s="95"/>
      <c r="D240" s="95"/>
      <c r="F240" s="38"/>
      <c r="G240" s="2"/>
      <c r="H240" s="38"/>
      <c r="I240" s="42"/>
      <c r="J240" s="41">
        <f>ROUND(F240*H240,2)</f>
        <v>0</v>
      </c>
      <c r="K240" s="42"/>
      <c r="L240" s="52"/>
      <c r="M240" s="52"/>
      <c r="N240" s="52"/>
      <c r="O240" s="41">
        <f>ROUND(SUM(J240,L240:M240)*$O$11,2)</f>
        <v>0</v>
      </c>
      <c r="P240" s="42"/>
      <c r="Q240" s="41">
        <f>SUM(J240,L240:O240)</f>
        <v>0</v>
      </c>
      <c r="S240" s="40"/>
    </row>
    <row r="241" spans="2:19" ht="11.25">
      <c r="B241" s="95"/>
      <c r="C241" s="95"/>
      <c r="D241" s="95"/>
      <c r="F241" s="38"/>
      <c r="G241" s="2"/>
      <c r="H241" s="39"/>
      <c r="I241" s="42"/>
      <c r="J241" s="41">
        <f aca="true" t="shared" si="40" ref="J241:J247">ROUND(F241*H241,2)</f>
        <v>0</v>
      </c>
      <c r="K241" s="42"/>
      <c r="L241" s="52"/>
      <c r="M241" s="52"/>
      <c r="N241" s="52"/>
      <c r="O241" s="41">
        <f aca="true" t="shared" si="41" ref="O241:O247">ROUND(SUM(J241,L241:M241)*$O$11,2)</f>
        <v>0</v>
      </c>
      <c r="P241" s="42"/>
      <c r="Q241" s="41">
        <f aca="true" t="shared" si="42" ref="Q241:Q247">SUM(J241,L241:O241)</f>
        <v>0</v>
      </c>
      <c r="S241" s="40"/>
    </row>
    <row r="242" spans="2:19" ht="11.25">
      <c r="B242" s="95"/>
      <c r="C242" s="95"/>
      <c r="D242" s="95"/>
      <c r="F242" s="38"/>
      <c r="G242" s="2"/>
      <c r="H242" s="39"/>
      <c r="I242" s="42"/>
      <c r="J242" s="41">
        <f t="shared" si="40"/>
        <v>0</v>
      </c>
      <c r="K242" s="42"/>
      <c r="L242" s="52"/>
      <c r="M242" s="52"/>
      <c r="N242" s="52"/>
      <c r="O242" s="41">
        <f t="shared" si="41"/>
        <v>0</v>
      </c>
      <c r="P242" s="42"/>
      <c r="Q242" s="41">
        <f t="shared" si="42"/>
        <v>0</v>
      </c>
      <c r="S242" s="40"/>
    </row>
    <row r="243" spans="2:19" ht="11.25">
      <c r="B243" s="95"/>
      <c r="C243" s="95"/>
      <c r="D243" s="95"/>
      <c r="F243" s="38"/>
      <c r="G243" s="2"/>
      <c r="H243" s="39"/>
      <c r="I243" s="42"/>
      <c r="J243" s="41">
        <f t="shared" si="40"/>
        <v>0</v>
      </c>
      <c r="K243" s="42"/>
      <c r="L243" s="52"/>
      <c r="M243" s="52"/>
      <c r="N243" s="52"/>
      <c r="O243" s="41">
        <f t="shared" si="41"/>
        <v>0</v>
      </c>
      <c r="P243" s="42"/>
      <c r="Q243" s="41">
        <f t="shared" si="42"/>
        <v>0</v>
      </c>
      <c r="S243" s="40"/>
    </row>
    <row r="244" spans="2:19" ht="11.25">
      <c r="B244" s="95"/>
      <c r="C244" s="95"/>
      <c r="D244" s="95"/>
      <c r="F244" s="38"/>
      <c r="G244" s="2"/>
      <c r="H244" s="39"/>
      <c r="I244" s="42"/>
      <c r="J244" s="41">
        <f t="shared" si="40"/>
        <v>0</v>
      </c>
      <c r="K244" s="42"/>
      <c r="L244" s="52"/>
      <c r="M244" s="52"/>
      <c r="N244" s="52"/>
      <c r="O244" s="41">
        <f t="shared" si="41"/>
        <v>0</v>
      </c>
      <c r="P244" s="42"/>
      <c r="Q244" s="41">
        <f t="shared" si="42"/>
        <v>0</v>
      </c>
      <c r="S244" s="40"/>
    </row>
    <row r="245" spans="2:19" ht="11.25">
      <c r="B245" s="95"/>
      <c r="C245" s="95"/>
      <c r="D245" s="95"/>
      <c r="F245" s="38"/>
      <c r="G245" s="2"/>
      <c r="H245" s="39"/>
      <c r="I245" s="42"/>
      <c r="J245" s="41">
        <f t="shared" si="40"/>
        <v>0</v>
      </c>
      <c r="K245" s="42"/>
      <c r="L245" s="52"/>
      <c r="M245" s="52"/>
      <c r="N245" s="52"/>
      <c r="O245" s="41">
        <f t="shared" si="41"/>
        <v>0</v>
      </c>
      <c r="P245" s="42"/>
      <c r="Q245" s="41">
        <f t="shared" si="42"/>
        <v>0</v>
      </c>
      <c r="S245" s="40"/>
    </row>
    <row r="246" spans="2:19" ht="11.25">
      <c r="B246" s="95"/>
      <c r="C246" s="95"/>
      <c r="D246" s="95"/>
      <c r="F246" s="38"/>
      <c r="G246" s="2"/>
      <c r="H246" s="39"/>
      <c r="I246" s="42"/>
      <c r="J246" s="41">
        <f t="shared" si="40"/>
        <v>0</v>
      </c>
      <c r="K246" s="42"/>
      <c r="L246" s="52"/>
      <c r="M246" s="52"/>
      <c r="N246" s="52"/>
      <c r="O246" s="41">
        <f t="shared" si="41"/>
        <v>0</v>
      </c>
      <c r="P246" s="42"/>
      <c r="Q246" s="41">
        <f t="shared" si="42"/>
        <v>0</v>
      </c>
      <c r="S246" s="40"/>
    </row>
    <row r="247" spans="2:19" ht="11.25">
      <c r="B247" s="95"/>
      <c r="C247" s="95"/>
      <c r="D247" s="95"/>
      <c r="F247" s="38"/>
      <c r="G247" s="2"/>
      <c r="H247" s="39"/>
      <c r="I247" s="42"/>
      <c r="J247" s="41">
        <f t="shared" si="40"/>
        <v>0</v>
      </c>
      <c r="K247" s="42"/>
      <c r="L247" s="52"/>
      <c r="M247" s="52"/>
      <c r="N247" s="52"/>
      <c r="O247" s="41">
        <f t="shared" si="41"/>
        <v>0</v>
      </c>
      <c r="P247" s="42"/>
      <c r="Q247" s="41">
        <f t="shared" si="42"/>
        <v>0</v>
      </c>
      <c r="S247" s="40"/>
    </row>
    <row r="248" spans="12:14" ht="5.25" customHeight="1">
      <c r="L248" s="33"/>
      <c r="M248" s="33"/>
      <c r="N248" s="33"/>
    </row>
    <row r="249" spans="2:19" ht="11.25">
      <c r="B249" s="92" t="s">
        <v>89</v>
      </c>
      <c r="C249" s="93"/>
      <c r="D249" s="94"/>
      <c r="E249" s="45"/>
      <c r="F249" s="48" t="s">
        <v>90</v>
      </c>
      <c r="G249" s="47"/>
      <c r="H249" s="48" t="s">
        <v>90</v>
      </c>
      <c r="I249" s="45"/>
      <c r="J249" s="49">
        <f>SUM(J240:J247)</f>
        <v>0</v>
      </c>
      <c r="K249" s="45"/>
      <c r="L249" s="53"/>
      <c r="M249" s="53"/>
      <c r="N249" s="53"/>
      <c r="O249" s="49">
        <f>SUM(O240:O247)</f>
        <v>0</v>
      </c>
      <c r="P249" s="45"/>
      <c r="Q249" s="49">
        <f>SUM(Q240:Q247)</f>
        <v>0</v>
      </c>
      <c r="R249" s="45"/>
      <c r="S249" s="50" t="s">
        <v>90</v>
      </c>
    </row>
    <row r="250" ht="5.25" customHeight="1"/>
    <row r="251" spans="2:19" ht="15" customHeight="1">
      <c r="B251" s="98" t="s">
        <v>145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</row>
    <row r="252" ht="5.25" customHeight="1"/>
    <row r="253" spans="2:6" ht="11.25">
      <c r="B253" s="97" t="s">
        <v>92</v>
      </c>
      <c r="C253" s="97"/>
      <c r="D253" s="97"/>
      <c r="E253" s="97"/>
      <c r="F253" s="97"/>
    </row>
    <row r="254" spans="2:8" ht="11.25">
      <c r="B254" s="99" t="s">
        <v>93</v>
      </c>
      <c r="C254" s="99"/>
      <c r="D254" s="99"/>
      <c r="E254" s="99"/>
      <c r="F254" s="99"/>
      <c r="G254" s="99"/>
      <c r="H254" s="99"/>
    </row>
    <row r="255" ht="5.25" customHeight="1"/>
    <row r="256" spans="2:19" ht="22.5" customHeight="1">
      <c r="B256" s="96" t="s">
        <v>91</v>
      </c>
      <c r="C256" s="96"/>
      <c r="D256" s="96"/>
      <c r="E256" s="3"/>
      <c r="F256" s="100" t="s">
        <v>73</v>
      </c>
      <c r="G256" s="3"/>
      <c r="H256" s="100" t="s">
        <v>74</v>
      </c>
      <c r="I256" s="3"/>
      <c r="J256" s="100" t="s">
        <v>75</v>
      </c>
      <c r="K256" s="3"/>
      <c r="L256" s="37"/>
      <c r="M256" s="37"/>
      <c r="N256" s="37"/>
      <c r="O256" s="37"/>
      <c r="P256" s="3"/>
      <c r="Q256" s="96" t="s">
        <v>79</v>
      </c>
      <c r="R256" s="3"/>
      <c r="S256" s="96" t="s">
        <v>80</v>
      </c>
    </row>
    <row r="257" spans="2:19" ht="22.5" customHeight="1">
      <c r="B257" s="96"/>
      <c r="C257" s="96"/>
      <c r="D257" s="96"/>
      <c r="E257" s="3"/>
      <c r="F257" s="101"/>
      <c r="G257" s="3"/>
      <c r="H257" s="101"/>
      <c r="I257" s="3"/>
      <c r="J257" s="101"/>
      <c r="K257" s="3"/>
      <c r="L257" s="51"/>
      <c r="M257" s="51"/>
      <c r="N257" s="51"/>
      <c r="O257" s="51"/>
      <c r="P257" s="3"/>
      <c r="Q257" s="96"/>
      <c r="R257" s="3"/>
      <c r="S257" s="96"/>
    </row>
    <row r="258" spans="12:15" ht="5.25" customHeight="1">
      <c r="L258" s="33"/>
      <c r="M258" s="33"/>
      <c r="N258" s="33"/>
      <c r="O258" s="33"/>
    </row>
    <row r="259" spans="2:19" ht="11.25">
      <c r="B259" s="95"/>
      <c r="C259" s="95"/>
      <c r="D259" s="95"/>
      <c r="F259" s="38"/>
      <c r="G259" s="2"/>
      <c r="H259" s="38"/>
      <c r="I259" s="42"/>
      <c r="J259" s="41">
        <f>ROUND(F259*H259,2)</f>
        <v>0</v>
      </c>
      <c r="K259" s="42"/>
      <c r="L259" s="52"/>
      <c r="M259" s="52"/>
      <c r="N259" s="52"/>
      <c r="O259" s="52"/>
      <c r="P259" s="42"/>
      <c r="Q259" s="41">
        <f>SUM(J259,L259:O259)</f>
        <v>0</v>
      </c>
      <c r="S259" s="40"/>
    </row>
    <row r="260" spans="2:19" ht="11.25">
      <c r="B260" s="95"/>
      <c r="C260" s="95"/>
      <c r="D260" s="95"/>
      <c r="F260" s="38"/>
      <c r="G260" s="2"/>
      <c r="H260" s="39"/>
      <c r="I260" s="42"/>
      <c r="J260" s="41">
        <f aca="true" t="shared" si="43" ref="J260:J266">ROUND(F260*H260,2)</f>
        <v>0</v>
      </c>
      <c r="K260" s="42"/>
      <c r="L260" s="52"/>
      <c r="M260" s="52"/>
      <c r="N260" s="52"/>
      <c r="O260" s="52"/>
      <c r="P260" s="42"/>
      <c r="Q260" s="41">
        <f aca="true" t="shared" si="44" ref="Q260:Q266">SUM(J260,L260:O260)</f>
        <v>0</v>
      </c>
      <c r="S260" s="40"/>
    </row>
    <row r="261" spans="2:19" ht="11.25">
      <c r="B261" s="95"/>
      <c r="C261" s="95"/>
      <c r="D261" s="95"/>
      <c r="F261" s="38"/>
      <c r="G261" s="2"/>
      <c r="H261" s="39"/>
      <c r="I261" s="42"/>
      <c r="J261" s="41">
        <f t="shared" si="43"/>
        <v>0</v>
      </c>
      <c r="K261" s="42"/>
      <c r="L261" s="52"/>
      <c r="M261" s="52"/>
      <c r="N261" s="52"/>
      <c r="O261" s="52"/>
      <c r="P261" s="42"/>
      <c r="Q261" s="41">
        <f t="shared" si="44"/>
        <v>0</v>
      </c>
      <c r="S261" s="40"/>
    </row>
    <row r="262" spans="2:19" ht="11.25">
      <c r="B262" s="95"/>
      <c r="C262" s="95"/>
      <c r="D262" s="95"/>
      <c r="F262" s="38"/>
      <c r="G262" s="2"/>
      <c r="H262" s="39"/>
      <c r="I262" s="42"/>
      <c r="J262" s="41">
        <f t="shared" si="43"/>
        <v>0</v>
      </c>
      <c r="K262" s="42"/>
      <c r="L262" s="52"/>
      <c r="M262" s="52"/>
      <c r="N262" s="52"/>
      <c r="O262" s="52"/>
      <c r="P262" s="42"/>
      <c r="Q262" s="41">
        <f t="shared" si="44"/>
        <v>0</v>
      </c>
      <c r="S262" s="40"/>
    </row>
    <row r="263" spans="2:19" ht="11.25">
      <c r="B263" s="95"/>
      <c r="C263" s="95"/>
      <c r="D263" s="95"/>
      <c r="F263" s="38"/>
      <c r="G263" s="2"/>
      <c r="H263" s="39"/>
      <c r="I263" s="42"/>
      <c r="J263" s="41">
        <f t="shared" si="43"/>
        <v>0</v>
      </c>
      <c r="K263" s="42"/>
      <c r="L263" s="52"/>
      <c r="M263" s="52"/>
      <c r="N263" s="52"/>
      <c r="O263" s="52"/>
      <c r="P263" s="42"/>
      <c r="Q263" s="41">
        <f t="shared" si="44"/>
        <v>0</v>
      </c>
      <c r="S263" s="40"/>
    </row>
    <row r="264" spans="2:19" ht="11.25">
      <c r="B264" s="95"/>
      <c r="C264" s="95"/>
      <c r="D264" s="95"/>
      <c r="F264" s="38"/>
      <c r="G264" s="2"/>
      <c r="H264" s="39"/>
      <c r="I264" s="42"/>
      <c r="J264" s="41">
        <f t="shared" si="43"/>
        <v>0</v>
      </c>
      <c r="K264" s="42"/>
      <c r="L264" s="52"/>
      <c r="M264" s="52"/>
      <c r="N264" s="52"/>
      <c r="O264" s="52"/>
      <c r="P264" s="42"/>
      <c r="Q264" s="41">
        <f t="shared" si="44"/>
        <v>0</v>
      </c>
      <c r="S264" s="40"/>
    </row>
    <row r="265" spans="2:19" ht="11.25">
      <c r="B265" s="95"/>
      <c r="C265" s="95"/>
      <c r="D265" s="95"/>
      <c r="F265" s="38"/>
      <c r="G265" s="2"/>
      <c r="H265" s="39"/>
      <c r="I265" s="42"/>
      <c r="J265" s="41">
        <f t="shared" si="43"/>
        <v>0</v>
      </c>
      <c r="K265" s="42"/>
      <c r="L265" s="52"/>
      <c r="M265" s="52"/>
      <c r="N265" s="52"/>
      <c r="O265" s="52"/>
      <c r="P265" s="42"/>
      <c r="Q265" s="41">
        <f t="shared" si="44"/>
        <v>0</v>
      </c>
      <c r="S265" s="40"/>
    </row>
    <row r="266" spans="2:19" ht="11.25">
      <c r="B266" s="95"/>
      <c r="C266" s="95"/>
      <c r="D266" s="95"/>
      <c r="F266" s="38"/>
      <c r="G266" s="2"/>
      <c r="H266" s="39"/>
      <c r="I266" s="42"/>
      <c r="J266" s="41">
        <f t="shared" si="43"/>
        <v>0</v>
      </c>
      <c r="K266" s="42"/>
      <c r="L266" s="52"/>
      <c r="M266" s="52"/>
      <c r="N266" s="52"/>
      <c r="O266" s="52"/>
      <c r="P266" s="42"/>
      <c r="Q266" s="41">
        <f t="shared" si="44"/>
        <v>0</v>
      </c>
      <c r="S266" s="40"/>
    </row>
    <row r="267" spans="12:15" ht="5.25" customHeight="1">
      <c r="L267" s="33"/>
      <c r="M267" s="33"/>
      <c r="N267" s="33"/>
      <c r="O267" s="33"/>
    </row>
    <row r="268" spans="2:19" ht="11.25">
      <c r="B268" s="92" t="s">
        <v>89</v>
      </c>
      <c r="C268" s="93"/>
      <c r="D268" s="94"/>
      <c r="E268" s="45"/>
      <c r="F268" s="48" t="s">
        <v>90</v>
      </c>
      <c r="G268" s="47"/>
      <c r="H268" s="48" t="s">
        <v>90</v>
      </c>
      <c r="I268" s="45"/>
      <c r="J268" s="49">
        <f>SUM(J259:J266)</f>
        <v>0</v>
      </c>
      <c r="K268" s="45"/>
      <c r="L268" s="53"/>
      <c r="M268" s="53"/>
      <c r="N268" s="53"/>
      <c r="O268" s="53"/>
      <c r="P268" s="45"/>
      <c r="Q268" s="49">
        <f>SUM(Q259:Q266)</f>
        <v>0</v>
      </c>
      <c r="R268" s="45"/>
      <c r="S268" s="50" t="s">
        <v>90</v>
      </c>
    </row>
    <row r="269" ht="5.25" customHeight="1"/>
    <row r="270" spans="2:6" ht="11.25">
      <c r="B270" s="97" t="s">
        <v>94</v>
      </c>
      <c r="C270" s="97"/>
      <c r="D270" s="97"/>
      <c r="E270" s="97"/>
      <c r="F270" s="97"/>
    </row>
    <row r="271" spans="2:12" ht="11.25" customHeight="1">
      <c r="B271" s="99" t="s">
        <v>133</v>
      </c>
      <c r="C271" s="99"/>
      <c r="D271" s="99"/>
      <c r="E271" s="99"/>
      <c r="F271" s="99"/>
      <c r="G271" s="99"/>
      <c r="H271" s="99"/>
      <c r="I271" s="99"/>
      <c r="J271" s="99"/>
      <c r="K271" s="99"/>
      <c r="L271" s="99"/>
    </row>
    <row r="272" ht="5.25" customHeight="1"/>
    <row r="273" spans="2:19" ht="22.5" customHeight="1">
      <c r="B273" s="96" t="s">
        <v>91</v>
      </c>
      <c r="C273" s="96"/>
      <c r="D273" s="96"/>
      <c r="E273" s="3"/>
      <c r="F273" s="100" t="s">
        <v>73</v>
      </c>
      <c r="G273" s="3"/>
      <c r="H273" s="100" t="s">
        <v>74</v>
      </c>
      <c r="I273" s="3"/>
      <c r="J273" s="100" t="s">
        <v>75</v>
      </c>
      <c r="K273" s="3"/>
      <c r="L273" s="37"/>
      <c r="M273" s="37"/>
      <c r="N273" s="37"/>
      <c r="O273" s="7" t="s">
        <v>78</v>
      </c>
      <c r="P273" s="3"/>
      <c r="Q273" s="96" t="s">
        <v>79</v>
      </c>
      <c r="R273" s="3"/>
      <c r="S273" s="96" t="s">
        <v>80</v>
      </c>
    </row>
    <row r="274" spans="2:19" ht="22.5" customHeight="1">
      <c r="B274" s="96"/>
      <c r="C274" s="96"/>
      <c r="D274" s="96"/>
      <c r="E274" s="3"/>
      <c r="F274" s="101"/>
      <c r="G274" s="3"/>
      <c r="H274" s="101"/>
      <c r="I274" s="3"/>
      <c r="J274" s="101"/>
      <c r="K274" s="3"/>
      <c r="L274" s="51"/>
      <c r="M274" s="51"/>
      <c r="N274" s="51"/>
      <c r="O274" s="43">
        <f>STATYSTYKI!$D$8</f>
        <v>0.1964</v>
      </c>
      <c r="P274" s="3"/>
      <c r="Q274" s="96"/>
      <c r="R274" s="3"/>
      <c r="S274" s="96"/>
    </row>
    <row r="275" spans="12:14" ht="5.25" customHeight="1">
      <c r="L275" s="33"/>
      <c r="M275" s="33"/>
      <c r="N275" s="33"/>
    </row>
    <row r="276" spans="2:19" ht="11.25">
      <c r="B276" s="95"/>
      <c r="C276" s="95"/>
      <c r="D276" s="95"/>
      <c r="F276" s="38"/>
      <c r="G276" s="2"/>
      <c r="H276" s="38"/>
      <c r="I276" s="42"/>
      <c r="J276" s="41">
        <f>ROUND(F276*H276,2)</f>
        <v>0</v>
      </c>
      <c r="K276" s="42"/>
      <c r="L276" s="52"/>
      <c r="M276" s="52"/>
      <c r="N276" s="52"/>
      <c r="O276" s="41">
        <f>ROUND(SUM(J276,L276:M276)*$O$11,2)</f>
        <v>0</v>
      </c>
      <c r="P276" s="42"/>
      <c r="Q276" s="41">
        <f>SUM(J276,L276:O276)</f>
        <v>0</v>
      </c>
      <c r="S276" s="40"/>
    </row>
    <row r="277" spans="2:19" ht="11.25">
      <c r="B277" s="95"/>
      <c r="C277" s="95"/>
      <c r="D277" s="95"/>
      <c r="F277" s="38"/>
      <c r="G277" s="2"/>
      <c r="H277" s="39"/>
      <c r="I277" s="42"/>
      <c r="J277" s="41">
        <f aca="true" t="shared" si="45" ref="J277:J283">ROUND(F277*H277,2)</f>
        <v>0</v>
      </c>
      <c r="K277" s="42"/>
      <c r="L277" s="52"/>
      <c r="M277" s="52"/>
      <c r="N277" s="52"/>
      <c r="O277" s="41">
        <f aca="true" t="shared" si="46" ref="O277:O283">ROUND(SUM(J277,L277:M277)*$O$11,2)</f>
        <v>0</v>
      </c>
      <c r="P277" s="42"/>
      <c r="Q277" s="41">
        <f aca="true" t="shared" si="47" ref="Q277:Q283">SUM(J277,L277:O277)</f>
        <v>0</v>
      </c>
      <c r="S277" s="40"/>
    </row>
    <row r="278" spans="2:19" ht="11.25">
      <c r="B278" s="95"/>
      <c r="C278" s="95"/>
      <c r="D278" s="95"/>
      <c r="F278" s="38"/>
      <c r="G278" s="2"/>
      <c r="H278" s="39"/>
      <c r="I278" s="42"/>
      <c r="J278" s="41">
        <f t="shared" si="45"/>
        <v>0</v>
      </c>
      <c r="K278" s="42"/>
      <c r="L278" s="52"/>
      <c r="M278" s="52"/>
      <c r="N278" s="52"/>
      <c r="O278" s="41">
        <f t="shared" si="46"/>
        <v>0</v>
      </c>
      <c r="P278" s="42"/>
      <c r="Q278" s="41">
        <f t="shared" si="47"/>
        <v>0</v>
      </c>
      <c r="S278" s="40"/>
    </row>
    <row r="279" spans="2:19" ht="11.25">
      <c r="B279" s="95"/>
      <c r="C279" s="95"/>
      <c r="D279" s="95"/>
      <c r="F279" s="38"/>
      <c r="G279" s="2"/>
      <c r="H279" s="39"/>
      <c r="I279" s="42"/>
      <c r="J279" s="41">
        <f t="shared" si="45"/>
        <v>0</v>
      </c>
      <c r="K279" s="42"/>
      <c r="L279" s="52"/>
      <c r="M279" s="52"/>
      <c r="N279" s="52"/>
      <c r="O279" s="41">
        <f t="shared" si="46"/>
        <v>0</v>
      </c>
      <c r="P279" s="42"/>
      <c r="Q279" s="41">
        <f t="shared" si="47"/>
        <v>0</v>
      </c>
      <c r="S279" s="40"/>
    </row>
    <row r="280" spans="2:19" ht="11.25">
      <c r="B280" s="95"/>
      <c r="C280" s="95"/>
      <c r="D280" s="95"/>
      <c r="F280" s="38"/>
      <c r="G280" s="2"/>
      <c r="H280" s="39"/>
      <c r="I280" s="42"/>
      <c r="J280" s="41">
        <f t="shared" si="45"/>
        <v>0</v>
      </c>
      <c r="K280" s="42"/>
      <c r="L280" s="52"/>
      <c r="M280" s="52"/>
      <c r="N280" s="52"/>
      <c r="O280" s="41">
        <f t="shared" si="46"/>
        <v>0</v>
      </c>
      <c r="P280" s="42"/>
      <c r="Q280" s="41">
        <f t="shared" si="47"/>
        <v>0</v>
      </c>
      <c r="S280" s="40"/>
    </row>
    <row r="281" spans="2:19" ht="11.25">
      <c r="B281" s="95"/>
      <c r="C281" s="95"/>
      <c r="D281" s="95"/>
      <c r="F281" s="38"/>
      <c r="G281" s="2"/>
      <c r="H281" s="39"/>
      <c r="I281" s="42"/>
      <c r="J281" s="41">
        <f t="shared" si="45"/>
        <v>0</v>
      </c>
      <c r="K281" s="42"/>
      <c r="L281" s="52"/>
      <c r="M281" s="52"/>
      <c r="N281" s="52"/>
      <c r="O281" s="41">
        <f t="shared" si="46"/>
        <v>0</v>
      </c>
      <c r="P281" s="42"/>
      <c r="Q281" s="41">
        <f t="shared" si="47"/>
        <v>0</v>
      </c>
      <c r="S281" s="40"/>
    </row>
    <row r="282" spans="2:19" ht="11.25">
      <c r="B282" s="95"/>
      <c r="C282" s="95"/>
      <c r="D282" s="95"/>
      <c r="F282" s="38"/>
      <c r="G282" s="2"/>
      <c r="H282" s="39"/>
      <c r="I282" s="42"/>
      <c r="J282" s="41">
        <f t="shared" si="45"/>
        <v>0</v>
      </c>
      <c r="K282" s="42"/>
      <c r="L282" s="52"/>
      <c r="M282" s="52"/>
      <c r="N282" s="52"/>
      <c r="O282" s="41">
        <f t="shared" si="46"/>
        <v>0</v>
      </c>
      <c r="P282" s="42"/>
      <c r="Q282" s="41">
        <f t="shared" si="47"/>
        <v>0</v>
      </c>
      <c r="S282" s="40"/>
    </row>
    <row r="283" spans="2:19" ht="11.25">
      <c r="B283" s="95"/>
      <c r="C283" s="95"/>
      <c r="D283" s="95"/>
      <c r="F283" s="38"/>
      <c r="G283" s="2"/>
      <c r="H283" s="39"/>
      <c r="I283" s="42"/>
      <c r="J283" s="41">
        <f t="shared" si="45"/>
        <v>0</v>
      </c>
      <c r="K283" s="42"/>
      <c r="L283" s="52"/>
      <c r="M283" s="52"/>
      <c r="N283" s="52"/>
      <c r="O283" s="41">
        <f t="shared" si="46"/>
        <v>0</v>
      </c>
      <c r="P283" s="42"/>
      <c r="Q283" s="41">
        <f t="shared" si="47"/>
        <v>0</v>
      </c>
      <c r="S283" s="40"/>
    </row>
    <row r="284" spans="12:14" ht="5.25" customHeight="1">
      <c r="L284" s="33"/>
      <c r="M284" s="33"/>
      <c r="N284" s="33"/>
    </row>
    <row r="285" spans="2:19" ht="11.25">
      <c r="B285" s="92" t="s">
        <v>89</v>
      </c>
      <c r="C285" s="93"/>
      <c r="D285" s="94"/>
      <c r="E285" s="45"/>
      <c r="F285" s="48" t="s">
        <v>90</v>
      </c>
      <c r="G285" s="47"/>
      <c r="H285" s="48" t="s">
        <v>90</v>
      </c>
      <c r="I285" s="45"/>
      <c r="J285" s="49">
        <f>SUM(J276:J283)</f>
        <v>0</v>
      </c>
      <c r="K285" s="45"/>
      <c r="L285" s="53"/>
      <c r="M285" s="53"/>
      <c r="N285" s="53"/>
      <c r="O285" s="49">
        <f>SUM(O276:O283)</f>
        <v>0</v>
      </c>
      <c r="P285" s="45"/>
      <c r="Q285" s="49">
        <f>SUM(Q276:Q283)</f>
        <v>0</v>
      </c>
      <c r="R285" s="45"/>
      <c r="S285" s="50" t="s">
        <v>90</v>
      </c>
    </row>
    <row r="286" ht="5.25" customHeight="1"/>
    <row r="287" ht="5.25" customHeight="1"/>
    <row r="288" spans="2:19" ht="15" customHeight="1">
      <c r="B288" s="98" t="s">
        <v>23</v>
      </c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</row>
    <row r="289" ht="5.25" customHeight="1"/>
    <row r="290" spans="2:19" ht="15" customHeight="1">
      <c r="B290" s="98" t="s">
        <v>24</v>
      </c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</row>
    <row r="291" ht="5.25" customHeight="1"/>
    <row r="292" spans="2:19" ht="22.5" customHeight="1">
      <c r="B292" s="96" t="s">
        <v>91</v>
      </c>
      <c r="C292" s="96"/>
      <c r="D292" s="96"/>
      <c r="E292" s="3"/>
      <c r="F292" s="100" t="s">
        <v>97</v>
      </c>
      <c r="G292" s="3"/>
      <c r="H292" s="100" t="s">
        <v>7</v>
      </c>
      <c r="I292" s="3"/>
      <c r="J292" s="100" t="s">
        <v>75</v>
      </c>
      <c r="K292" s="3"/>
      <c r="L292" s="37"/>
      <c r="M292" s="7" t="s">
        <v>76</v>
      </c>
      <c r="N292" s="7" t="s">
        <v>77</v>
      </c>
      <c r="O292" s="7" t="s">
        <v>78</v>
      </c>
      <c r="P292" s="3"/>
      <c r="Q292" s="96" t="s">
        <v>79</v>
      </c>
      <c r="R292" s="3"/>
      <c r="S292" s="96" t="s">
        <v>80</v>
      </c>
    </row>
    <row r="293" spans="2:19" ht="22.5" customHeight="1">
      <c r="B293" s="96"/>
      <c r="C293" s="96"/>
      <c r="D293" s="96"/>
      <c r="E293" s="3"/>
      <c r="F293" s="101"/>
      <c r="G293" s="3"/>
      <c r="H293" s="101"/>
      <c r="I293" s="3"/>
      <c r="J293" s="101"/>
      <c r="K293" s="3"/>
      <c r="L293" s="51"/>
      <c r="M293" s="43">
        <f>STATYSTYKI!$D$6</f>
        <v>0.085</v>
      </c>
      <c r="N293" s="43">
        <f>STATYSTYKI!$D$7</f>
        <v>0.056088</v>
      </c>
      <c r="O293" s="43">
        <f>STATYSTYKI!$D$8</f>
        <v>0.1964</v>
      </c>
      <c r="P293" s="3"/>
      <c r="Q293" s="96"/>
      <c r="R293" s="3"/>
      <c r="S293" s="96"/>
    </row>
    <row r="294" ht="5.25" customHeight="1">
      <c r="L294" s="33"/>
    </row>
    <row r="295" spans="2:19" ht="11.25">
      <c r="B295" s="91" t="s">
        <v>96</v>
      </c>
      <c r="C295" s="91"/>
      <c r="D295" s="91"/>
      <c r="F295" s="38"/>
      <c r="G295" s="2"/>
      <c r="H295" s="39"/>
      <c r="J295" s="41">
        <f>ROUND(F295*H295,2)</f>
        <v>0</v>
      </c>
      <c r="K295" s="42"/>
      <c r="L295" s="52"/>
      <c r="M295" s="41">
        <f>ROUND(J295*$M$11,2)</f>
        <v>0</v>
      </c>
      <c r="N295" s="41">
        <f>ROUND(SUM(J295,L295)*$N$11,2)</f>
        <v>0</v>
      </c>
      <c r="O295" s="41">
        <f>ROUND(SUM(J295,L295:M295)*$O$11,2)</f>
        <v>0</v>
      </c>
      <c r="P295" s="42"/>
      <c r="Q295" s="41">
        <f>SUM(J295,L295:O295)</f>
        <v>0</v>
      </c>
      <c r="S295" s="40"/>
    </row>
    <row r="296" spans="2:19" ht="11.25">
      <c r="B296" s="91" t="s">
        <v>96</v>
      </c>
      <c r="C296" s="91"/>
      <c r="D296" s="91"/>
      <c r="F296" s="38"/>
      <c r="G296" s="2"/>
      <c r="H296" s="39"/>
      <c r="J296" s="41">
        <f>ROUND(F296*H296,2)</f>
        <v>0</v>
      </c>
      <c r="K296" s="42"/>
      <c r="L296" s="52"/>
      <c r="M296" s="41">
        <f>ROUND(J296*$M$11,2)</f>
        <v>0</v>
      </c>
      <c r="N296" s="41">
        <f>ROUND(SUM(J296,L296)*$N$11,2)</f>
        <v>0</v>
      </c>
      <c r="O296" s="41">
        <f>ROUND(SUM(J296,L296:M296)*$O$11,2)</f>
        <v>0</v>
      </c>
      <c r="P296" s="42"/>
      <c r="Q296" s="41">
        <f>SUM(J296,L296:O296)</f>
        <v>0</v>
      </c>
      <c r="S296" s="40"/>
    </row>
    <row r="297" spans="2:19" ht="11.25">
      <c r="B297" s="91" t="s">
        <v>96</v>
      </c>
      <c r="C297" s="91"/>
      <c r="D297" s="91"/>
      <c r="F297" s="38"/>
      <c r="G297" s="2"/>
      <c r="H297" s="39"/>
      <c r="J297" s="41">
        <f>ROUND(F297*H297,2)</f>
        <v>0</v>
      </c>
      <c r="K297" s="42"/>
      <c r="L297" s="52"/>
      <c r="M297" s="41">
        <f>ROUND(J297*$M$11,2)</f>
        <v>0</v>
      </c>
      <c r="N297" s="41">
        <f>ROUND(SUM(J297,L297)*$N$11,2)</f>
        <v>0</v>
      </c>
      <c r="O297" s="41">
        <f>ROUND(SUM(J297,L297:M297)*$O$11,2)</f>
        <v>0</v>
      </c>
      <c r="P297" s="42"/>
      <c r="Q297" s="41">
        <f>SUM(J297,L297:O297)</f>
        <v>0</v>
      </c>
      <c r="S297" s="40"/>
    </row>
    <row r="298" spans="2:19" ht="11.25">
      <c r="B298" s="91" t="s">
        <v>96</v>
      </c>
      <c r="C298" s="91"/>
      <c r="D298" s="91"/>
      <c r="F298" s="38"/>
      <c r="G298" s="2"/>
      <c r="H298" s="39"/>
      <c r="J298" s="41">
        <f>ROUND(F298*H298,2)</f>
        <v>0</v>
      </c>
      <c r="K298" s="42"/>
      <c r="L298" s="52"/>
      <c r="M298" s="41">
        <f>ROUND(J298*$M$11,2)</f>
        <v>0</v>
      </c>
      <c r="N298" s="41">
        <f>ROUND(SUM(J298,L298)*$N$11,2)</f>
        <v>0</v>
      </c>
      <c r="O298" s="41">
        <f>ROUND(SUM(J298,L298:M298)*$O$11,2)</f>
        <v>0</v>
      </c>
      <c r="P298" s="42"/>
      <c r="Q298" s="41">
        <f>SUM(J298,L298:O298)</f>
        <v>0</v>
      </c>
      <c r="S298" s="40"/>
    </row>
    <row r="299" spans="12:13" ht="5.25" customHeight="1">
      <c r="L299" s="33"/>
      <c r="M299" s="33"/>
    </row>
    <row r="300" spans="2:19" ht="11.25">
      <c r="B300" s="92" t="s">
        <v>89</v>
      </c>
      <c r="C300" s="93"/>
      <c r="D300" s="94"/>
      <c r="E300" s="45"/>
      <c r="F300" s="48" t="s">
        <v>90</v>
      </c>
      <c r="G300" s="47"/>
      <c r="H300" s="48" t="s">
        <v>90</v>
      </c>
      <c r="I300" s="45"/>
      <c r="J300" s="49">
        <f>SUM(J295:J298)</f>
        <v>0</v>
      </c>
      <c r="K300" s="45"/>
      <c r="L300" s="53"/>
      <c r="M300" s="49">
        <f>SUM(M295:M298)</f>
        <v>0</v>
      </c>
      <c r="N300" s="49">
        <f>SUM(N295:N298)</f>
        <v>0</v>
      </c>
      <c r="O300" s="49">
        <f>SUM(O295:O298)</f>
        <v>0</v>
      </c>
      <c r="P300" s="45"/>
      <c r="Q300" s="49">
        <f>SUM(Q295:Q298)</f>
        <v>0</v>
      </c>
      <c r="R300" s="45"/>
      <c r="S300" s="50" t="s">
        <v>90</v>
      </c>
    </row>
    <row r="301" ht="5.25" customHeight="1"/>
    <row r="302" spans="2:19" ht="15" customHeight="1">
      <c r="B302" s="98" t="s">
        <v>25</v>
      </c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</row>
    <row r="303" ht="5.25" customHeight="1"/>
    <row r="304" spans="2:19" ht="22.5" customHeight="1">
      <c r="B304" s="96" t="s">
        <v>91</v>
      </c>
      <c r="C304" s="96"/>
      <c r="D304" s="96"/>
      <c r="E304" s="3"/>
      <c r="F304" s="100" t="s">
        <v>97</v>
      </c>
      <c r="G304" s="3"/>
      <c r="H304" s="100" t="s">
        <v>7</v>
      </c>
      <c r="I304" s="3"/>
      <c r="J304" s="100" t="s">
        <v>75</v>
      </c>
      <c r="K304" s="3"/>
      <c r="L304" s="37"/>
      <c r="M304" s="7" t="s">
        <v>76</v>
      </c>
      <c r="N304" s="7" t="s">
        <v>77</v>
      </c>
      <c r="O304" s="7" t="s">
        <v>78</v>
      </c>
      <c r="P304" s="3"/>
      <c r="Q304" s="96" t="s">
        <v>79</v>
      </c>
      <c r="R304" s="3"/>
      <c r="S304" s="96" t="s">
        <v>80</v>
      </c>
    </row>
    <row r="305" spans="2:19" ht="22.5" customHeight="1">
      <c r="B305" s="96"/>
      <c r="C305" s="96"/>
      <c r="D305" s="96"/>
      <c r="E305" s="3"/>
      <c r="F305" s="101"/>
      <c r="G305" s="3"/>
      <c r="H305" s="101"/>
      <c r="I305" s="3"/>
      <c r="J305" s="101"/>
      <c r="K305" s="3"/>
      <c r="L305" s="51"/>
      <c r="M305" s="43">
        <f>STATYSTYKI!$D$6</f>
        <v>0.085</v>
      </c>
      <c r="N305" s="43">
        <f>STATYSTYKI!$D$7</f>
        <v>0.056088</v>
      </c>
      <c r="O305" s="43">
        <f>STATYSTYKI!$D$8</f>
        <v>0.1964</v>
      </c>
      <c r="P305" s="3"/>
      <c r="Q305" s="96"/>
      <c r="R305" s="3"/>
      <c r="S305" s="96"/>
    </row>
    <row r="306" ht="5.25" customHeight="1">
      <c r="L306" s="33"/>
    </row>
    <row r="307" spans="2:19" ht="11.25">
      <c r="B307" s="95"/>
      <c r="C307" s="95"/>
      <c r="D307" s="95"/>
      <c r="F307" s="38"/>
      <c r="G307" s="2"/>
      <c r="H307" s="38"/>
      <c r="J307" s="41">
        <f>ROUND(F307*H307,2)</f>
        <v>0</v>
      </c>
      <c r="K307" s="42"/>
      <c r="L307" s="52"/>
      <c r="M307" s="41">
        <f>ROUND(J307*$M$11,2)</f>
        <v>0</v>
      </c>
      <c r="N307" s="41">
        <f>ROUND(SUM(J307,L307)*$N$11,2)</f>
        <v>0</v>
      </c>
      <c r="O307" s="41">
        <f>ROUND(SUM(J307,L307:M307)*$O$11,2)</f>
        <v>0</v>
      </c>
      <c r="P307" s="42"/>
      <c r="Q307" s="41">
        <f>SUM(J307,L307:O307)</f>
        <v>0</v>
      </c>
      <c r="S307" s="40"/>
    </row>
    <row r="308" spans="2:19" ht="11.25">
      <c r="B308" s="95"/>
      <c r="C308" s="95"/>
      <c r="D308" s="95"/>
      <c r="F308" s="38"/>
      <c r="G308" s="2"/>
      <c r="H308" s="39"/>
      <c r="J308" s="41">
        <f>ROUND(F308*H308,2)</f>
        <v>0</v>
      </c>
      <c r="K308" s="42"/>
      <c r="L308" s="52"/>
      <c r="M308" s="41">
        <f>ROUND(J308*$M$11,2)</f>
        <v>0</v>
      </c>
      <c r="N308" s="41">
        <f>ROUND(SUM(J308,L308)*$N$11,2)</f>
        <v>0</v>
      </c>
      <c r="O308" s="41">
        <f>ROUND(SUM(J308,L308:M308)*$O$11,2)</f>
        <v>0</v>
      </c>
      <c r="P308" s="42"/>
      <c r="Q308" s="41">
        <f>SUM(J308,L308:O308)</f>
        <v>0</v>
      </c>
      <c r="S308" s="40"/>
    </row>
    <row r="309" spans="2:19" ht="11.25">
      <c r="B309" s="95"/>
      <c r="C309" s="95"/>
      <c r="D309" s="95"/>
      <c r="F309" s="38"/>
      <c r="G309" s="2"/>
      <c r="H309" s="39"/>
      <c r="J309" s="41">
        <f>ROUND(F309*H309,2)</f>
        <v>0</v>
      </c>
      <c r="K309" s="42"/>
      <c r="L309" s="52"/>
      <c r="M309" s="41">
        <f>ROUND(J309*$M$11,2)</f>
        <v>0</v>
      </c>
      <c r="N309" s="41">
        <f>ROUND(SUM(J309,L309)*$N$11,2)</f>
        <v>0</v>
      </c>
      <c r="O309" s="41">
        <f>ROUND(SUM(J309,L309:M309)*$O$11,2)</f>
        <v>0</v>
      </c>
      <c r="P309" s="42"/>
      <c r="Q309" s="41">
        <f>SUM(J309,L309:O309)</f>
        <v>0</v>
      </c>
      <c r="S309" s="40"/>
    </row>
    <row r="310" spans="2:19" ht="11.25">
      <c r="B310" s="95"/>
      <c r="C310" s="95"/>
      <c r="D310" s="95"/>
      <c r="F310" s="38"/>
      <c r="G310" s="2"/>
      <c r="H310" s="39"/>
      <c r="J310" s="41">
        <f>ROUND(F310*H310,2)</f>
        <v>0</v>
      </c>
      <c r="K310" s="42"/>
      <c r="L310" s="52"/>
      <c r="M310" s="41">
        <f>ROUND(J310*$M$11,2)</f>
        <v>0</v>
      </c>
      <c r="N310" s="41">
        <f>ROUND(SUM(J310,L310)*$N$11,2)</f>
        <v>0</v>
      </c>
      <c r="O310" s="41">
        <f>ROUND(SUM(J310,L310:M310)*$O$11,2)</f>
        <v>0</v>
      </c>
      <c r="P310" s="42"/>
      <c r="Q310" s="41">
        <f>SUM(J310,L310:O310)</f>
        <v>0</v>
      </c>
      <c r="S310" s="40"/>
    </row>
    <row r="311" spans="2:19" ht="11.25">
      <c r="B311" s="95"/>
      <c r="C311" s="95"/>
      <c r="D311" s="95"/>
      <c r="F311" s="38"/>
      <c r="G311" s="2"/>
      <c r="H311" s="39"/>
      <c r="J311" s="41">
        <f>ROUND(F311*H311,2)</f>
        <v>0</v>
      </c>
      <c r="K311" s="42"/>
      <c r="L311" s="52"/>
      <c r="M311" s="41">
        <f>ROUND(J311*$M$11,2)</f>
        <v>0</v>
      </c>
      <c r="N311" s="41">
        <f>ROUND(SUM(J311,L311)*$N$11,2)</f>
        <v>0</v>
      </c>
      <c r="O311" s="41">
        <f>ROUND(SUM(J311,L311:M311)*$O$11,2)</f>
        <v>0</v>
      </c>
      <c r="P311" s="42"/>
      <c r="Q311" s="41">
        <f>SUM(J311,L311:O311)</f>
        <v>0</v>
      </c>
      <c r="S311" s="40"/>
    </row>
    <row r="312" spans="12:13" ht="5.25" customHeight="1">
      <c r="L312" s="33"/>
      <c r="M312" s="33"/>
    </row>
    <row r="313" spans="2:19" ht="11.25">
      <c r="B313" s="92" t="s">
        <v>89</v>
      </c>
      <c r="C313" s="93"/>
      <c r="D313" s="94"/>
      <c r="E313" s="45"/>
      <c r="F313" s="48" t="s">
        <v>90</v>
      </c>
      <c r="G313" s="47"/>
      <c r="H313" s="48" t="s">
        <v>90</v>
      </c>
      <c r="I313" s="45"/>
      <c r="J313" s="49">
        <f>SUM(J307:J311)</f>
        <v>0</v>
      </c>
      <c r="K313" s="45"/>
      <c r="L313" s="53"/>
      <c r="M313" s="49">
        <f>SUM(M307:M311)</f>
        <v>0</v>
      </c>
      <c r="N313" s="49">
        <f>SUM(N307:N311)</f>
        <v>0</v>
      </c>
      <c r="O313" s="49">
        <f>SUM(O307:O311)</f>
        <v>0</v>
      </c>
      <c r="P313" s="45"/>
      <c r="Q313" s="49">
        <f>SUM(Q307:Q311)</f>
        <v>0</v>
      </c>
      <c r="R313" s="45"/>
      <c r="S313" s="50" t="s">
        <v>90</v>
      </c>
    </row>
    <row r="314" ht="5.25" customHeight="1"/>
    <row r="315" spans="2:19" ht="15" customHeight="1">
      <c r="B315" s="98" t="s">
        <v>98</v>
      </c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</row>
    <row r="316" ht="5.25" customHeight="1"/>
    <row r="317" spans="2:10" ht="22.5" customHeight="1">
      <c r="B317" s="96" t="s">
        <v>99</v>
      </c>
      <c r="C317" s="96"/>
      <c r="D317" s="96"/>
      <c r="E317" s="96"/>
      <c r="F317" s="96"/>
      <c r="G317" s="96"/>
      <c r="H317" s="96"/>
      <c r="I317" s="3"/>
      <c r="J317" s="100" t="s">
        <v>100</v>
      </c>
    </row>
    <row r="318" spans="2:10" ht="22.5" customHeight="1">
      <c r="B318" s="96"/>
      <c r="C318" s="96"/>
      <c r="D318" s="96"/>
      <c r="E318" s="96"/>
      <c r="F318" s="96"/>
      <c r="G318" s="96"/>
      <c r="H318" s="96"/>
      <c r="I318" s="3"/>
      <c r="J318" s="101"/>
    </row>
    <row r="319" ht="5.25" customHeight="1"/>
    <row r="320" spans="2:10" ht="11.25">
      <c r="B320" s="103"/>
      <c r="C320" s="103"/>
      <c r="D320" s="103"/>
      <c r="E320" s="103"/>
      <c r="F320" s="103"/>
      <c r="G320" s="103"/>
      <c r="H320" s="103"/>
      <c r="J320" s="28"/>
    </row>
    <row r="321" spans="2:10" ht="11.25">
      <c r="B321" s="103"/>
      <c r="C321" s="103"/>
      <c r="D321" s="103"/>
      <c r="E321" s="103"/>
      <c r="F321" s="103"/>
      <c r="G321" s="103"/>
      <c r="H321" s="103"/>
      <c r="J321" s="28"/>
    </row>
    <row r="322" spans="2:10" ht="11.25">
      <c r="B322" s="103"/>
      <c r="C322" s="103"/>
      <c r="D322" s="103"/>
      <c r="E322" s="103"/>
      <c r="F322" s="103"/>
      <c r="G322" s="103"/>
      <c r="H322" s="103"/>
      <c r="J322" s="28"/>
    </row>
    <row r="323" spans="2:10" ht="11.25">
      <c r="B323" s="103"/>
      <c r="C323" s="103"/>
      <c r="D323" s="103"/>
      <c r="E323" s="103"/>
      <c r="F323" s="103"/>
      <c r="G323" s="103"/>
      <c r="H323" s="103"/>
      <c r="J323" s="28"/>
    </row>
    <row r="324" spans="2:10" ht="11.25">
      <c r="B324" s="103"/>
      <c r="C324" s="103"/>
      <c r="D324" s="103"/>
      <c r="E324" s="103"/>
      <c r="F324" s="103"/>
      <c r="G324" s="103"/>
      <c r="H324" s="103"/>
      <c r="J324" s="28"/>
    </row>
    <row r="325" spans="2:10" ht="11.25">
      <c r="B325" s="103"/>
      <c r="C325" s="103"/>
      <c r="D325" s="103"/>
      <c r="E325" s="103"/>
      <c r="F325" s="103"/>
      <c r="G325" s="103"/>
      <c r="H325" s="103"/>
      <c r="J325" s="28"/>
    </row>
    <row r="326" spans="2:10" ht="11.25">
      <c r="B326" s="103"/>
      <c r="C326" s="103"/>
      <c r="D326" s="103"/>
      <c r="E326" s="103"/>
      <c r="F326" s="103"/>
      <c r="G326" s="103"/>
      <c r="H326" s="103"/>
      <c r="J326" s="28"/>
    </row>
    <row r="327" spans="2:10" ht="11.25">
      <c r="B327" s="103"/>
      <c r="C327" s="103"/>
      <c r="D327" s="103"/>
      <c r="E327" s="103"/>
      <c r="F327" s="103"/>
      <c r="G327" s="103"/>
      <c r="H327" s="103"/>
      <c r="J327" s="28"/>
    </row>
    <row r="328" spans="2:10" ht="11.25">
      <c r="B328" s="103"/>
      <c r="C328" s="103"/>
      <c r="D328" s="103"/>
      <c r="E328" s="103"/>
      <c r="F328" s="103"/>
      <c r="G328" s="103"/>
      <c r="H328" s="103"/>
      <c r="J328" s="28"/>
    </row>
    <row r="329" spans="2:10" ht="11.25">
      <c r="B329" s="103"/>
      <c r="C329" s="103"/>
      <c r="D329" s="103"/>
      <c r="E329" s="103"/>
      <c r="F329" s="103"/>
      <c r="G329" s="103"/>
      <c r="H329" s="103"/>
      <c r="J329" s="28"/>
    </row>
    <row r="330" spans="2:10" ht="11.25">
      <c r="B330" s="103"/>
      <c r="C330" s="103"/>
      <c r="D330" s="103"/>
      <c r="E330" s="103"/>
      <c r="F330" s="103"/>
      <c r="G330" s="103"/>
      <c r="H330" s="103"/>
      <c r="J330" s="28"/>
    </row>
    <row r="331" spans="2:10" ht="11.25">
      <c r="B331" s="104" t="s">
        <v>101</v>
      </c>
      <c r="C331" s="104"/>
      <c r="D331" s="104"/>
      <c r="E331" s="104"/>
      <c r="F331" s="104"/>
      <c r="G331" s="104"/>
      <c r="H331" s="104"/>
      <c r="J331" s="28"/>
    </row>
    <row r="332" spans="2:10" ht="11.25">
      <c r="B332" s="104" t="s">
        <v>89</v>
      </c>
      <c r="C332" s="104"/>
      <c r="D332" s="104"/>
      <c r="E332" s="104"/>
      <c r="F332" s="104"/>
      <c r="G332" s="104"/>
      <c r="H332" s="104"/>
      <c r="J332" s="54">
        <f>SUM(J320:J331)</f>
        <v>0</v>
      </c>
    </row>
    <row r="333" ht="5.25" customHeight="1"/>
    <row r="334" spans="2:19" ht="15" customHeight="1">
      <c r="B334" s="98" t="s">
        <v>102</v>
      </c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</row>
    <row r="335" ht="5.25" customHeight="1"/>
    <row r="336" spans="2:10" ht="22.5" customHeight="1">
      <c r="B336" s="96" t="s">
        <v>99</v>
      </c>
      <c r="C336" s="96"/>
      <c r="D336" s="96"/>
      <c r="E336" s="96"/>
      <c r="F336" s="96"/>
      <c r="G336" s="96"/>
      <c r="H336" s="96"/>
      <c r="I336" s="3"/>
      <c r="J336" s="100" t="s">
        <v>100</v>
      </c>
    </row>
    <row r="337" spans="2:10" ht="22.5" customHeight="1">
      <c r="B337" s="96"/>
      <c r="C337" s="96"/>
      <c r="D337" s="96"/>
      <c r="E337" s="96"/>
      <c r="F337" s="96"/>
      <c r="G337" s="96"/>
      <c r="H337" s="96"/>
      <c r="I337" s="3"/>
      <c r="J337" s="101"/>
    </row>
    <row r="338" ht="5.25" customHeight="1"/>
    <row r="339" spans="2:10" ht="11.25">
      <c r="B339" s="104" t="s">
        <v>101</v>
      </c>
      <c r="C339" s="104"/>
      <c r="D339" s="104"/>
      <c r="E339" s="104"/>
      <c r="F339" s="104"/>
      <c r="G339" s="104"/>
      <c r="H339" s="104"/>
      <c r="J339" s="28"/>
    </row>
    <row r="340" spans="2:10" ht="11.25">
      <c r="B340" s="104" t="s">
        <v>89</v>
      </c>
      <c r="C340" s="104"/>
      <c r="D340" s="104"/>
      <c r="E340" s="104"/>
      <c r="F340" s="104"/>
      <c r="G340" s="104"/>
      <c r="H340" s="104"/>
      <c r="J340" s="54">
        <f>J339</f>
        <v>0</v>
      </c>
    </row>
  </sheetData>
  <sheetProtection password="CBDF" sheet="1"/>
  <mergeCells count="247">
    <mergeCell ref="B328:H328"/>
    <mergeCell ref="B339:H339"/>
    <mergeCell ref="B340:H340"/>
    <mergeCell ref="B329:H329"/>
    <mergeCell ref="B330:H330"/>
    <mergeCell ref="B331:H331"/>
    <mergeCell ref="B332:H332"/>
    <mergeCell ref="B334:S334"/>
    <mergeCell ref="B336:H337"/>
    <mergeCell ref="J336:J337"/>
    <mergeCell ref="B322:H322"/>
    <mergeCell ref="B323:H323"/>
    <mergeCell ref="B324:H324"/>
    <mergeCell ref="B325:H325"/>
    <mergeCell ref="B326:H326"/>
    <mergeCell ref="B327:H327"/>
    <mergeCell ref="B279:D279"/>
    <mergeCell ref="B315:S315"/>
    <mergeCell ref="B317:H318"/>
    <mergeCell ref="J317:J318"/>
    <mergeCell ref="B320:H320"/>
    <mergeCell ref="B321:H321"/>
    <mergeCell ref="B288:S288"/>
    <mergeCell ref="B290:S290"/>
    <mergeCell ref="F292:F293"/>
    <mergeCell ref="H292:H293"/>
    <mergeCell ref="J292:J293"/>
    <mergeCell ref="Q292:Q293"/>
    <mergeCell ref="S292:S293"/>
    <mergeCell ref="F273:F274"/>
    <mergeCell ref="H273:H274"/>
    <mergeCell ref="J273:J274"/>
    <mergeCell ref="Q273:Q274"/>
    <mergeCell ref="S273:S274"/>
    <mergeCell ref="H256:H257"/>
    <mergeCell ref="J256:J257"/>
    <mergeCell ref="Q256:Q257"/>
    <mergeCell ref="S256:S257"/>
    <mergeCell ref="B271:L271"/>
    <mergeCell ref="B264:D264"/>
    <mergeCell ref="B265:D265"/>
    <mergeCell ref="B266:D266"/>
    <mergeCell ref="Q237:Q238"/>
    <mergeCell ref="S237:S238"/>
    <mergeCell ref="B231:H231"/>
    <mergeCell ref="B233:H233"/>
    <mergeCell ref="B235:S235"/>
    <mergeCell ref="B302:S302"/>
    <mergeCell ref="F237:F238"/>
    <mergeCell ref="H237:H238"/>
    <mergeCell ref="J237:J238"/>
    <mergeCell ref="B240:D240"/>
    <mergeCell ref="F304:F305"/>
    <mergeCell ref="H304:H305"/>
    <mergeCell ref="J304:J305"/>
    <mergeCell ref="Q304:Q305"/>
    <mergeCell ref="S304:S305"/>
    <mergeCell ref="B140:D140"/>
    <mergeCell ref="B163:D163"/>
    <mergeCell ref="B164:D164"/>
    <mergeCell ref="B176:D176"/>
    <mergeCell ref="B177:D177"/>
    <mergeCell ref="B224:H224"/>
    <mergeCell ref="B226:S226"/>
    <mergeCell ref="B228:H229"/>
    <mergeCell ref="J228:J229"/>
    <mergeCell ref="Q228:Q229"/>
    <mergeCell ref="S228:S229"/>
    <mergeCell ref="B218:H219"/>
    <mergeCell ref="J218:J219"/>
    <mergeCell ref="Q218:Q219"/>
    <mergeCell ref="S218:S219"/>
    <mergeCell ref="B221:H221"/>
    <mergeCell ref="B222:H222"/>
    <mergeCell ref="B193:D193"/>
    <mergeCell ref="B194:D194"/>
    <mergeCell ref="B211:H211"/>
    <mergeCell ref="B212:H212"/>
    <mergeCell ref="B214:H214"/>
    <mergeCell ref="B216:S216"/>
    <mergeCell ref="B204:S204"/>
    <mergeCell ref="B206:S206"/>
    <mergeCell ref="B208:H209"/>
    <mergeCell ref="J208:J209"/>
    <mergeCell ref="Q208:Q209"/>
    <mergeCell ref="S208:S209"/>
    <mergeCell ref="B121:D121"/>
    <mergeCell ref="B122:D122"/>
    <mergeCell ref="B123:D123"/>
    <mergeCell ref="B138:D138"/>
    <mergeCell ref="B139:D139"/>
    <mergeCell ref="Q190:Q191"/>
    <mergeCell ref="S173:S174"/>
    <mergeCell ref="B187:F187"/>
    <mergeCell ref="B188:L188"/>
    <mergeCell ref="F190:F191"/>
    <mergeCell ref="H190:H191"/>
    <mergeCell ref="J190:J191"/>
    <mergeCell ref="S190:S191"/>
    <mergeCell ref="B170:F170"/>
    <mergeCell ref="B171:H171"/>
    <mergeCell ref="F173:F174"/>
    <mergeCell ref="H173:H174"/>
    <mergeCell ref="J173:J174"/>
    <mergeCell ref="Q173:Q174"/>
    <mergeCell ref="F148:F149"/>
    <mergeCell ref="H148:H149"/>
    <mergeCell ref="J148:J149"/>
    <mergeCell ref="Q148:Q149"/>
    <mergeCell ref="S148:S149"/>
    <mergeCell ref="B116:D116"/>
    <mergeCell ref="B117:D117"/>
    <mergeCell ref="B118:D118"/>
    <mergeCell ref="B119:D119"/>
    <mergeCell ref="B120:D120"/>
    <mergeCell ref="B2:S2"/>
    <mergeCell ref="B4:S4"/>
    <mergeCell ref="B6:S6"/>
    <mergeCell ref="B8:S8"/>
    <mergeCell ref="F10:F11"/>
    <mergeCell ref="H10:H11"/>
    <mergeCell ref="J10:J11"/>
    <mergeCell ref="Q10:Q11"/>
    <mergeCell ref="S10:S11"/>
    <mergeCell ref="B10:B11"/>
    <mergeCell ref="B69:S69"/>
    <mergeCell ref="F71:F72"/>
    <mergeCell ref="H71:H72"/>
    <mergeCell ref="J71:J72"/>
    <mergeCell ref="Q71:Q72"/>
    <mergeCell ref="S71:S72"/>
    <mergeCell ref="B92:S92"/>
    <mergeCell ref="F94:F95"/>
    <mergeCell ref="H94:H95"/>
    <mergeCell ref="J94:J95"/>
    <mergeCell ref="Q94:Q95"/>
    <mergeCell ref="S94:S95"/>
    <mergeCell ref="B94:D95"/>
    <mergeCell ref="B108:S108"/>
    <mergeCell ref="B110:F110"/>
    <mergeCell ref="B111:H111"/>
    <mergeCell ref="F113:F114"/>
    <mergeCell ref="H113:H114"/>
    <mergeCell ref="J113:J114"/>
    <mergeCell ref="Q113:Q114"/>
    <mergeCell ref="S113:S114"/>
    <mergeCell ref="B113:D114"/>
    <mergeCell ref="S130:S131"/>
    <mergeCell ref="B144:S144"/>
    <mergeCell ref="B146:S146"/>
    <mergeCell ref="B127:F127"/>
    <mergeCell ref="B128:L128"/>
    <mergeCell ref="F130:F131"/>
    <mergeCell ref="H130:H131"/>
    <mergeCell ref="J130:J131"/>
    <mergeCell ref="Q130:Q131"/>
    <mergeCell ref="B137:D137"/>
    <mergeCell ref="B148:D149"/>
    <mergeCell ref="B173:D174"/>
    <mergeCell ref="B190:D191"/>
    <mergeCell ref="B237:D238"/>
    <mergeCell ref="B256:D257"/>
    <mergeCell ref="B133:D133"/>
    <mergeCell ref="B134:D134"/>
    <mergeCell ref="B135:D135"/>
    <mergeCell ref="B136:D136"/>
    <mergeCell ref="B168:S168"/>
    <mergeCell ref="B304:D305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30:D131"/>
    <mergeCell ref="B178:D178"/>
    <mergeCell ref="B179:D179"/>
    <mergeCell ref="B180:D180"/>
    <mergeCell ref="B181:D181"/>
    <mergeCell ref="B182:D182"/>
    <mergeCell ref="B183:D183"/>
    <mergeCell ref="B195:D195"/>
    <mergeCell ref="B196:D196"/>
    <mergeCell ref="B197:D197"/>
    <mergeCell ref="B198:D198"/>
    <mergeCell ref="B199:D199"/>
    <mergeCell ref="B200:D200"/>
    <mergeCell ref="B241:D241"/>
    <mergeCell ref="B242:D242"/>
    <mergeCell ref="B243:D243"/>
    <mergeCell ref="B244:D244"/>
    <mergeCell ref="B245:D245"/>
    <mergeCell ref="B246:D246"/>
    <mergeCell ref="B247:D247"/>
    <mergeCell ref="B259:D259"/>
    <mergeCell ref="B260:D260"/>
    <mergeCell ref="B261:D261"/>
    <mergeCell ref="B262:D262"/>
    <mergeCell ref="B263:D263"/>
    <mergeCell ref="B251:S251"/>
    <mergeCell ref="B253:F253"/>
    <mergeCell ref="B254:H254"/>
    <mergeCell ref="F256:F257"/>
    <mergeCell ref="B276:D276"/>
    <mergeCell ref="B277:D277"/>
    <mergeCell ref="B278:D278"/>
    <mergeCell ref="B268:D268"/>
    <mergeCell ref="B273:D274"/>
    <mergeCell ref="B270:F270"/>
    <mergeCell ref="B280:D280"/>
    <mergeCell ref="B281:D281"/>
    <mergeCell ref="B282:D282"/>
    <mergeCell ref="B283:D283"/>
    <mergeCell ref="B307:D307"/>
    <mergeCell ref="B308:D308"/>
    <mergeCell ref="B285:D285"/>
    <mergeCell ref="B300:D300"/>
    <mergeCell ref="B298:D298"/>
    <mergeCell ref="B292:D293"/>
    <mergeCell ref="B309:D309"/>
    <mergeCell ref="B310:D310"/>
    <mergeCell ref="B311:D311"/>
    <mergeCell ref="B106:D106"/>
    <mergeCell ref="B125:D125"/>
    <mergeCell ref="B142:D142"/>
    <mergeCell ref="B166:D166"/>
    <mergeCell ref="B185:D185"/>
    <mergeCell ref="B202:D202"/>
    <mergeCell ref="B249:D249"/>
    <mergeCell ref="B313:D313"/>
    <mergeCell ref="B151:D151"/>
    <mergeCell ref="B153:D153"/>
    <mergeCell ref="B155:D155"/>
    <mergeCell ref="B157:D157"/>
    <mergeCell ref="B159:D159"/>
    <mergeCell ref="B161:D161"/>
    <mergeCell ref="B295:D295"/>
    <mergeCell ref="B296:D296"/>
    <mergeCell ref="B297:D297"/>
    <mergeCell ref="B152:D152"/>
    <mergeCell ref="B154:D154"/>
    <mergeCell ref="B156:D156"/>
    <mergeCell ref="B158:D158"/>
    <mergeCell ref="B160:D160"/>
    <mergeCell ref="B162:D162"/>
  </mergeCells>
  <printOptions horizontalCentered="1"/>
  <pageMargins left="0.31496062992125984" right="0.31496062992125984" top="0.1968503937007874" bottom="0.1968503937007874" header="0.1968503937007874" footer="0.1968503937007874"/>
  <pageSetup fitToHeight="4" horizontalDpi="600" verticalDpi="600" orientation="portrait" paperSize="9" scale="77" r:id="rId1"/>
  <rowBreaks count="3" manualBreakCount="3">
    <brk id="91" max="19" man="1"/>
    <brk id="186" max="19" man="1"/>
    <brk id="26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82</v>
      </c>
    </row>
    <row r="3" ht="5.25" customHeight="1"/>
    <row r="4" spans="2:4" ht="17.25" customHeight="1">
      <c r="B4" s="4" t="s">
        <v>6</v>
      </c>
      <c r="C4" s="4"/>
      <c r="D4" s="4" t="s">
        <v>85</v>
      </c>
    </row>
    <row r="5" spans="2:4" ht="17.25" customHeight="1">
      <c r="B5" s="1" t="s">
        <v>83</v>
      </c>
      <c r="D5" s="34">
        <v>0.13</v>
      </c>
    </row>
    <row r="6" spans="2:4" ht="17.25" customHeight="1">
      <c r="B6" s="1" t="s">
        <v>84</v>
      </c>
      <c r="D6" s="34">
        <v>0.085</v>
      </c>
    </row>
    <row r="7" spans="2:4" ht="17.25" customHeight="1">
      <c r="B7" s="1" t="s">
        <v>86</v>
      </c>
      <c r="D7" s="34">
        <v>0.056088</v>
      </c>
    </row>
    <row r="8" spans="2:4" ht="17.25" customHeight="1">
      <c r="B8" s="1" t="s">
        <v>87</v>
      </c>
      <c r="D8" s="34">
        <v>0.1964</v>
      </c>
    </row>
    <row r="9" ht="5.25" customHeight="1"/>
    <row r="11" spans="2:4" ht="18" customHeight="1">
      <c r="B11" s="56" t="s">
        <v>126</v>
      </c>
      <c r="C11" s="56"/>
      <c r="D11" s="56" t="s">
        <v>131</v>
      </c>
    </row>
    <row r="12" spans="2:4" ht="18" customHeight="1">
      <c r="B12" s="1" t="s">
        <v>127</v>
      </c>
      <c r="D12" s="59">
        <f>WYDATKI!F67</f>
        <v>0</v>
      </c>
    </row>
    <row r="13" spans="2:4" ht="18" customHeight="1">
      <c r="B13" s="1" t="s">
        <v>128</v>
      </c>
      <c r="D13" s="59">
        <f>WYDATKI!F90</f>
        <v>0</v>
      </c>
    </row>
    <row r="14" spans="2:4" ht="18" customHeight="1">
      <c r="B14" s="1" t="s">
        <v>129</v>
      </c>
      <c r="D14" s="59">
        <f>WYDATKI!F125+WYDATKI!F142</f>
        <v>0</v>
      </c>
    </row>
    <row r="15" spans="2:4" ht="18" customHeight="1">
      <c r="B15" s="1" t="s">
        <v>130</v>
      </c>
      <c r="D15" s="59">
        <f>WYDATKI!F106</f>
        <v>0</v>
      </c>
    </row>
    <row r="16" spans="2:4" ht="18" customHeight="1">
      <c r="B16" s="3" t="s">
        <v>89</v>
      </c>
      <c r="C16" s="3"/>
      <c r="D16" s="60">
        <f>SUM(D12:D15)</f>
        <v>0</v>
      </c>
    </row>
  </sheetData>
  <sheetProtection password="CBDF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rwilski</cp:lastModifiedBy>
  <cp:lastPrinted>2013-10-09T06:49:47Z</cp:lastPrinted>
  <dcterms:created xsi:type="dcterms:W3CDTF">2011-01-02T16:01:40Z</dcterms:created>
  <dcterms:modified xsi:type="dcterms:W3CDTF">2013-10-09T06:49:55Z</dcterms:modified>
  <cp:category/>
  <cp:version/>
  <cp:contentType/>
  <cp:contentStatus/>
</cp:coreProperties>
</file>