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'PODSUMOWANIE'!$A$1:$U$66</definedName>
    <definedName name="_xlnm.Print_Area" localSheetId="1">'WPŁYWY'!$A$1:$J$88</definedName>
    <definedName name="_xlnm.Print_Area" localSheetId="2">'WYDATKI'!$A$1:$T$251</definedName>
    <definedName name="_xlnm.Print_Titles" localSheetId="1">'WPŁYWY'!$3:$5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w którym rozpoczynają się zajęcia</t>
        </r>
      </text>
    </comment>
  </commentList>
</comments>
</file>

<file path=xl/comments2.xml><?xml version="1.0" encoding="utf-8"?>
<comments xmlns="http://schemas.openxmlformats.org/spreadsheetml/2006/main">
  <authors>
    <author>rwilski</author>
  </authors>
  <commentList>
    <comment ref="G4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zweryfikować, czy wysokość opłaty jest zgodna z zarządzeniem Rektora w sprawie odpłatności za studia ?</t>
        </r>
      </text>
    </comment>
  </commentList>
</comments>
</file>

<file path=xl/comments3.xml><?xml version="1.0" encoding="utf-8"?>
<comments xmlns="http://schemas.openxmlformats.org/spreadsheetml/2006/main">
  <authors>
    <author>rwilski</author>
  </authors>
  <commentList>
    <comment ref="S10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o informację jaki rodzaj wynagrodzeń jeśli nie są to godziny ponadwymiarowe</t>
        </r>
      </text>
    </comment>
  </commentList>
</comments>
</file>

<file path=xl/sharedStrings.xml><?xml version="1.0" encoding="utf-8"?>
<sst xmlns="http://schemas.openxmlformats.org/spreadsheetml/2006/main" count="410" uniqueCount="154">
  <si>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</si>
  <si>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</si>
  <si>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</si>
  <si>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</si>
  <si>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</si>
  <si>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</si>
  <si>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</si>
  <si>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</si>
  <si>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</si>
  <si>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</si>
  <si>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</si>
  <si>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</si>
  <si>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Wpływy - Przychody ogółem</t>
  </si>
  <si>
    <t>PLANOWANE KOSZTY BEZPOŚREDNIE</t>
  </si>
  <si>
    <t>…………………………………………………………….</t>
  </si>
  <si>
    <t>podpis osoby przygotowującej dokument</t>
  </si>
  <si>
    <t>podpis dziekana</t>
  </si>
  <si>
    <t>A. Koszty pracy</t>
  </si>
  <si>
    <t>I. Wynagrodzenia za godziny dydaktyczne wraz z narzutami</t>
  </si>
  <si>
    <t>1.b. wynagrodzenia nauczycieli akademickich UMK z tytułu godzin realizowanych w ramach pensum</t>
  </si>
  <si>
    <t>II. Wynagrodzenia za pozostałe czynności dydaktyczne wraz z narzutami</t>
  </si>
  <si>
    <t>IV. Dodatek funkcyjny kierownika studiów oraz dopłaty do innych dodatków funkcyjnych</t>
  </si>
  <si>
    <t>4.a. dodatek funkcyjny kierownika studiów</t>
  </si>
  <si>
    <t>B. Pozostałe wydatki</t>
  </si>
  <si>
    <t>R A Z E M</t>
  </si>
  <si>
    <t>Planowane koszty bezpośrednie razem</t>
  </si>
  <si>
    <t>Wydział Chemii</t>
  </si>
  <si>
    <t>Wydział Filologiczny</t>
  </si>
  <si>
    <t>Wydział Fizyki, Astronomii i Informatyki Stosowanej</t>
  </si>
  <si>
    <t>Wydział Humanistyczny</t>
  </si>
  <si>
    <t>Wydział Matematyki i Informatyki</t>
  </si>
  <si>
    <t>Wydział Nauk Ekonomicznych i Zarządzania</t>
  </si>
  <si>
    <t>Wydział Nauk Historycznych</t>
  </si>
  <si>
    <t>Wydział Nauk Pedagogicznych</t>
  </si>
  <si>
    <t>Wydział Politologii i Studiów Międzynarodowych</t>
  </si>
  <si>
    <t>Wydział Prawa i Administracji</t>
  </si>
  <si>
    <t>Wydział Sztuk Pięknych</t>
  </si>
  <si>
    <t>Wydział Teologiczny</t>
  </si>
  <si>
    <t>Studium Praktycznej Nauki Języków Obcych</t>
  </si>
  <si>
    <t>Inna Jednostka</t>
  </si>
  <si>
    <t>studia podyplomowe</t>
  </si>
  <si>
    <t>kursy dokształcające</t>
  </si>
  <si>
    <t>Wydział Farmaceutyczny (Collegium Medicum)</t>
  </si>
  <si>
    <t>Wydział Lekarski (Collegium Medicum)</t>
  </si>
  <si>
    <t>Wydział Nauk o Zdrowiu (Collegium Medicum)</t>
  </si>
  <si>
    <t>Ośrodek Alliance Française</t>
  </si>
  <si>
    <t>ZAŁĄCZNIK NR 1 - PLAN WPŁYWÓW - PRZYCHODÓW</t>
  </si>
  <si>
    <t>wysokość opłaty</t>
  </si>
  <si>
    <t>wpływy - przychody ogółem</t>
  </si>
  <si>
    <t>Studia podyplomowe</t>
  </si>
  <si>
    <t>I semestr</t>
  </si>
  <si>
    <t>II semestr</t>
  </si>
  <si>
    <t>III semestr</t>
  </si>
  <si>
    <t>IV semestr</t>
  </si>
  <si>
    <t>za całość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</si>
  <si>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</si>
  <si>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</si>
  <si>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</si>
  <si>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</si>
  <si>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</si>
  <si>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</si>
  <si>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</si>
  <si>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</si>
  <si>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</si>
  <si>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UFŚS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</si>
  <si>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</si>
  <si>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</si>
  <si>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</si>
  <si>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</si>
  <si>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</si>
  <si>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</si>
  <si>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</si>
  <si>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</si>
  <si>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fundusz świadczeń socjalnych - UFŚS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</si>
  <si>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</si>
  <si>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</si>
  <si>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</si>
  <si>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</si>
  <si>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</si>
  <si>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</si>
  <si>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</si>
  <si>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</si>
  <si>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promotorstwo</t>
  </si>
  <si>
    <t>recenzje</t>
  </si>
  <si>
    <t>egzaminy</t>
  </si>
  <si>
    <t>rozmowy kwalifikacyjne</t>
  </si>
  <si>
    <t>przewodniczenie komisji</t>
  </si>
  <si>
    <t>opieka</t>
  </si>
  <si>
    <t>dodatek funkcyjny</t>
  </si>
  <si>
    <t>liczba miesięcy</t>
  </si>
  <si>
    <t>B. POZOSTAŁE WYDATKI</t>
  </si>
  <si>
    <t>Tytułem</t>
  </si>
  <si>
    <t>Kwota przeznaczona</t>
  </si>
  <si>
    <t>REZERWA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</si>
  <si>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</si>
  <si>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</si>
  <si>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</si>
  <si>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</si>
  <si>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</si>
  <si>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</si>
  <si>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</si>
  <si>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</si>
  <si>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</si>
  <si>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</si>
  <si>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</si>
  <si>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</si>
  <si>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</si>
  <si>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</si>
  <si>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</si>
  <si>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</si>
  <si>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</si>
  <si>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</si>
  <si>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</si>
  <si>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</si>
  <si>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</si>
  <si>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</si>
  <si>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</si>
  <si>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</si>
  <si>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</si>
  <si>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* dla osób niepracujących lub osiągających wynagrodzenie niższe od najniższej krajowej</t>
  </si>
  <si>
    <t>Wydział Biologii i Ochrony Środowiska</t>
  </si>
  <si>
    <t>Wydział Nauk o Ziemi</t>
  </si>
  <si>
    <t>liczba słuchaczy / uczestników</t>
  </si>
  <si>
    <t>1.a. wynagrodzenia nauczycieli akademickich UMK z tytułu godzin ponadwymiarowych / wynagrodzenia dodatkowe</t>
  </si>
  <si>
    <t>liczba osób</t>
  </si>
  <si>
    <t>liczba</t>
  </si>
  <si>
    <t>IV. Dodatek funkcyjny kierownika studiów</t>
  </si>
  <si>
    <t>3.c. wynagrodzenia osób niebędących nauczycielami akademickimi UMK</t>
  </si>
  <si>
    <t>Załącznik nr 2 do zarządzenia nr 1 Rektora UMK z dnia 14 stycznia 2011 r. ( z późn. zm.)</t>
  </si>
  <si>
    <t>2.a. wynagrodzenia nauczycieli akademickich UMK z tytułu pozostałych czynności dydaktycznych / wynagrodzenia dodatkowe</t>
  </si>
  <si>
    <t>PRELIMINARZ STUDIÓW PODYPLOMOWYCH</t>
  </si>
  <si>
    <t>narzut Jednostki - rezerwa</t>
  </si>
  <si>
    <t>narzut na koszty pośrednie</t>
  </si>
  <si>
    <t>1.a. wynagrodzenia nauczycieli akademickich UMK z tytułu godzin ponadwymiarowych</t>
  </si>
  <si>
    <t>2.a. wynagrodzenia nauczycieli akademickich UMK z tytułu pozostałych czynności dydaktycznych</t>
  </si>
  <si>
    <t>podpis kierownika studiów podyplomowych</t>
  </si>
  <si>
    <t>narzut zysku</t>
  </si>
  <si>
    <t>1.c. wynagrodzenia w formie umów cywilno - prawnych dla pracowników niebędących oraz 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</si>
  <si>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</si>
  <si>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</si>
  <si>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3.c. wynagrodzenia w formie umów cywilno - prawnych dla osób niebędących nauczycielami akademickimi UMK</t>
  </si>
  <si>
    <t>3.d. wynagrodzenia w formie umów cywilno - prawnych dla osób niebędących pracownikami UMK</t>
  </si>
  <si>
    <t>1. nazwa:</t>
  </si>
  <si>
    <t>2. nazwa:</t>
  </si>
  <si>
    <t>3. nazwa:</t>
  </si>
  <si>
    <t>4. nazwa:</t>
  </si>
  <si>
    <t>5. nazwa:</t>
  </si>
  <si>
    <t>6. nazwa:</t>
  </si>
  <si>
    <t>dr inż. / ks. dr</t>
  </si>
  <si>
    <t>mgr inż. / ks. mgr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</si>
  <si>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</si>
  <si>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</si>
  <si>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</si>
  <si>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3.d. wynagrodzenia osób niebędących pracownikami UMK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</si>
</sst>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0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 applyProtection="1">
      <alignment vertical="center" wrapText="1"/>
      <protection hidden="1"/>
    </xf>
    <xf numFmtId="4" fontId="49" fillId="0" borderId="10" xfId="0" applyNumberFormat="1" applyFont="1" applyBorder="1" applyAlignment="1" applyProtection="1">
      <alignment vertical="center" wrapText="1"/>
      <protection hidden="1"/>
    </xf>
    <xf numFmtId="10" fontId="50" fillId="0" borderId="10" xfId="52" applyNumberFormat="1" applyFont="1" applyBorder="1" applyAlignment="1" applyProtection="1">
      <alignment horizontal="right" vertical="center" wrapText="1"/>
      <protection hidden="1"/>
    </xf>
    <xf numFmtId="10" fontId="49" fillId="0" borderId="10" xfId="52" applyNumberFormat="1" applyFont="1" applyBorder="1" applyAlignment="1" applyProtection="1">
      <alignment horizontal="right" vertical="center" wrapText="1"/>
      <protection hidden="1"/>
    </xf>
    <xf numFmtId="0" fontId="49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2" fontId="47" fillId="0" borderId="10" xfId="0" applyNumberFormat="1" applyFont="1" applyBorder="1" applyAlignment="1">
      <alignment vertical="center" wrapText="1"/>
    </xf>
    <xf numFmtId="4" fontId="46" fillId="2" borderId="10" xfId="0" applyNumberFormat="1" applyFont="1" applyFill="1" applyBorder="1" applyAlignment="1" applyProtection="1">
      <alignment vertical="center" wrapText="1"/>
      <protection locked="0"/>
    </xf>
    <xf numFmtId="2" fontId="46" fillId="2" borderId="10" xfId="0" applyNumberFormat="1" applyFont="1" applyFill="1" applyBorder="1" applyAlignment="1">
      <alignment horizontal="left" vertical="center" wrapText="1" indent="1"/>
    </xf>
    <xf numFmtId="0" fontId="46" fillId="0" borderId="0" xfId="0" applyFont="1" applyAlignment="1">
      <alignment horizontal="right" vertical="center" wrapText="1"/>
    </xf>
    <xf numFmtId="2" fontId="46" fillId="0" borderId="0" xfId="0" applyNumberFormat="1" applyFont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10" fontId="46" fillId="0" borderId="0" xfId="52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 vertical="center" wrapText="1"/>
      <protection locked="0"/>
    </xf>
    <xf numFmtId="4" fontId="46" fillId="0" borderId="10" xfId="0" applyNumberFormat="1" applyFont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hidden="1"/>
    </xf>
    <xf numFmtId="10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0" xfId="0" applyNumberFormat="1" applyFont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10" fontId="47" fillId="0" borderId="0" xfId="0" applyNumberFormat="1" applyFont="1" applyBorder="1" applyAlignment="1" applyProtection="1">
      <alignment vertical="center" wrapText="1"/>
      <protection hidden="1"/>
    </xf>
    <xf numFmtId="4" fontId="46" fillId="0" borderId="0" xfId="0" applyNumberFormat="1" applyFont="1" applyBorder="1" applyAlignment="1" applyProtection="1">
      <alignment vertical="center" wrapText="1"/>
      <protection hidden="1"/>
    </xf>
    <xf numFmtId="4" fontId="47" fillId="0" borderId="0" xfId="0" applyNumberFormat="1" applyFont="1" applyBorder="1" applyAlignment="1" applyProtection="1">
      <alignment vertical="center" wrapText="1"/>
      <protection hidden="1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 wrapText="1"/>
      <protection locked="0"/>
    </xf>
    <xf numFmtId="4" fontId="46" fillId="2" borderId="10" xfId="0" applyNumberFormat="1" applyFont="1" applyFill="1" applyBorder="1" applyAlignment="1" applyProtection="1">
      <alignment vertical="center" wrapText="1"/>
      <protection hidden="1" locked="0"/>
    </xf>
    <xf numFmtId="2" fontId="46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19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left" vertical="center" wrapText="1"/>
      <protection hidden="1"/>
    </xf>
    <xf numFmtId="0" fontId="47" fillId="0" borderId="20" xfId="0" applyFont="1" applyBorder="1" applyAlignment="1" applyProtection="1">
      <alignment horizontal="left" vertical="center" wrapText="1"/>
      <protection hidden="1"/>
    </xf>
    <xf numFmtId="0" fontId="46" fillId="2" borderId="19" xfId="0" applyFont="1" applyFill="1" applyBorder="1" applyAlignment="1" applyProtection="1">
      <alignment horizontal="center" vertical="center" wrapText="1"/>
      <protection locked="0"/>
    </xf>
    <xf numFmtId="0" fontId="46" fillId="2" borderId="21" xfId="0" applyFont="1" applyFill="1" applyBorder="1" applyAlignment="1" applyProtection="1">
      <alignment horizontal="center" vertical="center" wrapText="1"/>
      <protection locked="0"/>
    </xf>
    <xf numFmtId="0" fontId="46" fillId="2" borderId="2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/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2"/>
  <sheetViews>
    <sheetView tabSelected="1" view="pageBreakPreview" zoomScaleSheetLayoutView="100" workbookViewId="0" topLeftCell="A1">
      <selection activeCell="B24" sqref="B24:P24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63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ht="5.25" customHeight="1"/>
    <row r="4" spans="2:20" ht="12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ht="5.25" customHeight="1"/>
    <row r="6" spans="2:20" ht="12" customHeight="1">
      <c r="B6" s="65" t="s">
        <v>128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ht="5.25" customHeight="1"/>
    <row r="8" spans="2:16" ht="19.5" customHeight="1">
      <c r="B8" s="66" t="s">
        <v>0</v>
      </c>
      <c r="C8" s="66"/>
      <c r="D8" s="66"/>
      <c r="E8" s="66"/>
      <c r="F8" s="66"/>
      <c r="H8" s="67"/>
      <c r="I8" s="67"/>
      <c r="J8" s="67"/>
      <c r="K8" s="67"/>
      <c r="L8" s="67"/>
      <c r="M8" s="67"/>
      <c r="N8" s="67"/>
      <c r="O8" s="67"/>
      <c r="P8" s="67"/>
    </row>
    <row r="9" ht="5.25" customHeight="1">
      <c r="R9" s="6"/>
    </row>
    <row r="10" spans="2:16" ht="19.5" customHeight="1">
      <c r="B10" s="66" t="s">
        <v>1</v>
      </c>
      <c r="C10" s="66"/>
      <c r="D10" s="66"/>
      <c r="E10" s="66"/>
      <c r="F10" s="66"/>
      <c r="H10" s="67" t="s">
        <v>40</v>
      </c>
      <c r="I10" s="67"/>
      <c r="J10" s="67"/>
      <c r="K10" s="67"/>
      <c r="L10" s="67"/>
      <c r="M10" s="67"/>
      <c r="N10" s="67"/>
      <c r="O10" s="67"/>
      <c r="P10" s="67"/>
    </row>
    <row r="11" ht="5.25" customHeight="1">
      <c r="R11" s="6"/>
    </row>
    <row r="12" spans="2:16" ht="19.5" customHeight="1">
      <c r="B12" s="66" t="s">
        <v>2</v>
      </c>
      <c r="C12" s="66"/>
      <c r="D12" s="66"/>
      <c r="E12" s="66"/>
      <c r="F12" s="66"/>
      <c r="H12" s="68"/>
      <c r="I12" s="68"/>
      <c r="J12" s="68"/>
      <c r="K12" s="68"/>
      <c r="L12" s="68"/>
      <c r="M12" s="68"/>
      <c r="N12" s="68"/>
      <c r="O12" s="68"/>
      <c r="P12" s="68"/>
    </row>
    <row r="13" ht="5.25" customHeight="1">
      <c r="R13" s="6"/>
    </row>
    <row r="14" spans="2:16" ht="19.5" customHeight="1">
      <c r="B14" s="66" t="s">
        <v>99</v>
      </c>
      <c r="C14" s="66"/>
      <c r="D14" s="66"/>
      <c r="E14" s="66"/>
      <c r="F14" s="66"/>
      <c r="H14" s="68"/>
      <c r="I14" s="68"/>
      <c r="J14" s="68"/>
      <c r="K14" s="68"/>
      <c r="L14" s="68"/>
      <c r="M14" s="68"/>
      <c r="N14" s="68"/>
      <c r="O14" s="68"/>
      <c r="P14" s="68"/>
    </row>
    <row r="15" ht="5.25" customHeight="1">
      <c r="R15" s="6"/>
    </row>
    <row r="16" spans="2:16" ht="19.5" customHeight="1">
      <c r="B16" s="66" t="s">
        <v>3</v>
      </c>
      <c r="C16" s="66"/>
      <c r="D16" s="66"/>
      <c r="E16" s="66"/>
      <c r="F16" s="66"/>
      <c r="H16" s="68"/>
      <c r="I16" s="68"/>
      <c r="J16" s="68"/>
      <c r="K16" s="68"/>
      <c r="L16" s="68"/>
      <c r="M16" s="68"/>
      <c r="N16" s="68"/>
      <c r="O16" s="68"/>
      <c r="P16" s="68"/>
    </row>
    <row r="17" ht="5.25" customHeight="1">
      <c r="R17" s="6"/>
    </row>
    <row r="18" spans="2:16" ht="19.5" customHeight="1">
      <c r="B18" s="72" t="s">
        <v>4</v>
      </c>
      <c r="C18" s="73"/>
      <c r="D18" s="73"/>
      <c r="E18" s="73"/>
      <c r="F18" s="74"/>
      <c r="H18" s="68"/>
      <c r="I18" s="68"/>
      <c r="J18" s="68"/>
      <c r="K18" s="68"/>
      <c r="L18" s="68"/>
      <c r="M18" s="68"/>
      <c r="N18" s="68"/>
      <c r="O18" s="68"/>
      <c r="P18" s="68"/>
    </row>
    <row r="19" spans="2:16" ht="19.5" customHeight="1">
      <c r="B19" s="75"/>
      <c r="C19" s="76"/>
      <c r="D19" s="76"/>
      <c r="E19" s="76"/>
      <c r="F19" s="77"/>
      <c r="H19" s="68"/>
      <c r="I19" s="68"/>
      <c r="J19" s="68"/>
      <c r="K19" s="68"/>
      <c r="L19" s="68"/>
      <c r="M19" s="68"/>
      <c r="N19" s="68"/>
      <c r="O19" s="68"/>
      <c r="P19" s="68"/>
    </row>
    <row r="20" ht="5.25" customHeight="1">
      <c r="R20" s="6"/>
    </row>
    <row r="21" spans="2:18" ht="15" customHeight="1">
      <c r="B21" s="69" t="s">
        <v>5</v>
      </c>
      <c r="C21" s="69"/>
      <c r="D21" s="69"/>
      <c r="E21" s="69"/>
      <c r="F21" s="69"/>
      <c r="R21" s="6"/>
    </row>
    <row r="22" ht="5.25" customHeight="1">
      <c r="R22" s="6"/>
    </row>
    <row r="23" spans="2:20" ht="19.5" customHeight="1">
      <c r="B23" s="71" t="s">
        <v>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12"/>
      <c r="R23" s="11" t="s">
        <v>7</v>
      </c>
      <c r="S23" s="12"/>
      <c r="T23" s="11" t="s">
        <v>8</v>
      </c>
    </row>
    <row r="24" spans="2:20" ht="19.5" customHeight="1">
      <c r="B24" s="70" t="s">
        <v>12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"/>
      <c r="R24" s="13">
        <f>WPŁYWY!J87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69" t="s">
        <v>9</v>
      </c>
      <c r="C26" s="69"/>
      <c r="D26" s="69"/>
      <c r="E26" s="69"/>
      <c r="F26" s="69"/>
      <c r="R26" s="6"/>
    </row>
    <row r="27" ht="5.25" customHeight="1">
      <c r="R27" s="6"/>
    </row>
    <row r="28" spans="2:20" ht="19.5" customHeight="1">
      <c r="B28" s="71" t="s">
        <v>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2"/>
      <c r="R28" s="11" t="s">
        <v>7</v>
      </c>
      <c r="S28" s="12"/>
      <c r="T28" s="11" t="s">
        <v>8</v>
      </c>
    </row>
    <row r="29" spans="2:20" ht="19.5" customHeight="1">
      <c r="B29" s="78" t="s">
        <v>10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"/>
      <c r="R29" s="14">
        <f>R54</f>
        <v>0</v>
      </c>
      <c r="S29" s="8"/>
      <c r="T29" s="16" t="str">
        <f>IF($R$33=0,"-",R29/$R$33)</f>
        <v>-</v>
      </c>
    </row>
    <row r="30" spans="2:20" ht="19.5" customHeight="1">
      <c r="B30" s="78" t="s">
        <v>131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8"/>
      <c r="R30" s="14">
        <f>IF(T29&gt;=0.55,0,ROUND(R24*0.55-R29,2))</f>
        <v>0</v>
      </c>
      <c r="S30" s="8"/>
      <c r="T30" s="16" t="str">
        <f>IF($R$33=0,"-",R30/$R$33)</f>
        <v>-</v>
      </c>
    </row>
    <row r="31" spans="2:20" ht="19.5" customHeight="1">
      <c r="B31" s="78" t="s">
        <v>132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8"/>
      <c r="R31" s="14">
        <f>IF(R24=0,0,IF(T29+T30&gt;0.7,R24-R29-R30,ROUND(R24*0.3,2)))</f>
        <v>0</v>
      </c>
      <c r="S31" s="8"/>
      <c r="T31" s="16" t="str">
        <f>IF($R$33=0,"-",R31/$R$33)</f>
        <v>-</v>
      </c>
    </row>
    <row r="32" spans="2:20" ht="19.5" customHeight="1">
      <c r="B32" s="78" t="s">
        <v>136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8"/>
      <c r="R32" s="14">
        <f>IF(R33-R29-R30-R31&lt;=0,0,R33-R29-R30-R31)</f>
        <v>0</v>
      </c>
      <c r="S32" s="8"/>
      <c r="T32" s="16" t="str">
        <f>IF($R$33=0,"-",R32/$R$33)</f>
        <v>-</v>
      </c>
    </row>
    <row r="33" spans="2:20" ht="19.5" customHeight="1">
      <c r="B33" s="70" t="s">
        <v>11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"/>
      <c r="R33" s="13">
        <f>R24</f>
        <v>0</v>
      </c>
      <c r="S33" s="8"/>
      <c r="T33" s="15" t="str">
        <f>IF($R$33=0,"-",R33/$R$33)</f>
        <v>-</v>
      </c>
    </row>
    <row r="34" ht="5.25" customHeight="1">
      <c r="R34" s="6"/>
    </row>
    <row r="35" spans="2:18" ht="15" customHeight="1">
      <c r="B35" s="69" t="s">
        <v>13</v>
      </c>
      <c r="C35" s="69"/>
      <c r="D35" s="69"/>
      <c r="E35" s="69"/>
      <c r="F35" s="69"/>
      <c r="R35" s="6"/>
    </row>
    <row r="36" ht="5.25" customHeight="1">
      <c r="R36" s="6"/>
    </row>
    <row r="37" spans="2:20" ht="19.5" customHeight="1">
      <c r="B37" s="71" t="s">
        <v>6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4"/>
      <c r="R37" s="11" t="s">
        <v>7</v>
      </c>
      <c r="S37" s="12"/>
      <c r="T37" s="11" t="s">
        <v>8</v>
      </c>
    </row>
    <row r="38" spans="2:20" ht="19.5" customHeight="1">
      <c r="B38" s="78" t="s">
        <v>17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R38" s="14">
        <f>SUM(R39,R44,R47,R52)</f>
        <v>0</v>
      </c>
      <c r="S38" s="8"/>
      <c r="T38" s="16" t="str">
        <f aca="true" t="shared" si="0" ref="T38:T54">IF($R$54=0,"-",R38/$R$54)</f>
        <v>-</v>
      </c>
    </row>
    <row r="39" spans="2:20" ht="19.5" customHeight="1">
      <c r="B39" s="78" t="s">
        <v>18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R39" s="14">
        <f>SUM(R40:R43)</f>
        <v>0</v>
      </c>
      <c r="S39" s="8"/>
      <c r="T39" s="16" t="str">
        <f t="shared" si="0"/>
        <v>-</v>
      </c>
    </row>
    <row r="40" spans="2:20" ht="19.5" customHeight="1">
      <c r="B40" s="62" t="s">
        <v>133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R40" s="14">
        <f>WYDATKI!Q37</f>
        <v>0</v>
      </c>
      <c r="S40" s="8"/>
      <c r="T40" s="16" t="str">
        <f t="shared" si="0"/>
        <v>-</v>
      </c>
    </row>
    <row r="41" spans="2:20" ht="19.5" customHeight="1">
      <c r="B41" s="62" t="s">
        <v>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R41" s="14">
        <f>WYDATKI!Q60</f>
        <v>0</v>
      </c>
      <c r="S41" s="8"/>
      <c r="T41" s="16" t="str">
        <f t="shared" si="0"/>
        <v>-</v>
      </c>
    </row>
    <row r="42" spans="2:20" ht="19.5" customHeight="1">
      <c r="B42" s="62" t="s">
        <v>150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R42" s="14">
        <f>WYDATKI!Q73</f>
        <v>0</v>
      </c>
      <c r="S42" s="8"/>
      <c r="T42" s="16" t="str">
        <f t="shared" si="0"/>
        <v>-</v>
      </c>
    </row>
    <row r="43" spans="2:20" ht="19.5" customHeight="1">
      <c r="B43" s="62" t="s">
        <v>151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R43" s="14">
        <f>SUM(WYDATKI!Q89,WYDATKI!Q103)</f>
        <v>0</v>
      </c>
      <c r="S43" s="8"/>
      <c r="T43" s="16" t="str">
        <f t="shared" si="0"/>
        <v>-</v>
      </c>
    </row>
    <row r="44" spans="2:20" ht="19.5" customHeight="1">
      <c r="B44" s="78" t="s">
        <v>20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R44" s="14">
        <f>SUM(R45:R46)</f>
        <v>0</v>
      </c>
      <c r="S44" s="8"/>
      <c r="T44" s="16" t="str">
        <f t="shared" si="0"/>
        <v>-</v>
      </c>
    </row>
    <row r="45" spans="2:20" ht="19.5" customHeight="1">
      <c r="B45" s="62" t="s">
        <v>134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R45" s="14">
        <f>WYDATKI!Q121</f>
        <v>0</v>
      </c>
      <c r="S45" s="8"/>
      <c r="T45" s="16" t="str">
        <f t="shared" si="0"/>
        <v>-</v>
      </c>
    </row>
    <row r="46" spans="2:20" ht="19.5" customHeight="1">
      <c r="B46" s="62" t="s">
        <v>152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R46" s="14">
        <f>SUM(WYDATKI!Q137,WYDATKI!Q151)</f>
        <v>0</v>
      </c>
      <c r="S46" s="8"/>
      <c r="T46" s="16" t="str">
        <f t="shared" si="0"/>
        <v>-</v>
      </c>
    </row>
    <row r="47" spans="2:20" ht="19.5" customHeight="1">
      <c r="B47" s="78" t="s">
        <v>94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R47" s="14">
        <f>SUM(R48:R51)</f>
        <v>0</v>
      </c>
      <c r="S47" s="8"/>
      <c r="T47" s="16" t="str">
        <f t="shared" si="0"/>
        <v>-</v>
      </c>
    </row>
    <row r="48" spans="2:20" ht="19.5" customHeight="1">
      <c r="B48" s="62" t="s">
        <v>95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R48" s="14">
        <f>WYDATKI!Q163</f>
        <v>0</v>
      </c>
      <c r="S48" s="8"/>
      <c r="T48" s="16" t="str">
        <f t="shared" si="0"/>
        <v>-</v>
      </c>
    </row>
    <row r="49" spans="2:20" ht="19.5" customHeight="1">
      <c r="B49" s="62" t="s">
        <v>96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R49" s="14">
        <f>WYDATKI!Q173</f>
        <v>0</v>
      </c>
      <c r="S49" s="8"/>
      <c r="T49" s="16" t="str">
        <f t="shared" si="0"/>
        <v>-</v>
      </c>
    </row>
    <row r="50" spans="2:20" ht="19.5" customHeight="1">
      <c r="B50" s="62" t="s">
        <v>127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R50" s="14">
        <f>WYDATKI!Q186</f>
        <v>0</v>
      </c>
      <c r="S50" s="8"/>
      <c r="T50" s="16" t="str">
        <f t="shared" si="0"/>
        <v>-</v>
      </c>
    </row>
    <row r="51" spans="2:20" ht="19.5" customHeight="1">
      <c r="B51" s="62" t="s">
        <v>153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R51" s="14">
        <f>SUM(WYDATKI!Q202,WYDATKI!Q216)</f>
        <v>0</v>
      </c>
      <c r="S51" s="8"/>
      <c r="T51" s="16" t="str">
        <f t="shared" si="0"/>
        <v>-</v>
      </c>
    </row>
    <row r="52" spans="2:20" ht="19.5" customHeight="1">
      <c r="B52" s="78" t="s">
        <v>126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R52" s="14">
        <f>WYDATKI!Q231</f>
        <v>0</v>
      </c>
      <c r="S52" s="8"/>
      <c r="T52" s="16" t="str">
        <f t="shared" si="0"/>
        <v>-</v>
      </c>
    </row>
    <row r="53" spans="2:20" ht="19.5" customHeight="1">
      <c r="B53" s="78" t="s">
        <v>23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R53" s="14">
        <f>WYDATKI!J250</f>
        <v>0</v>
      </c>
      <c r="S53" s="8"/>
      <c r="T53" s="16" t="str">
        <f t="shared" si="0"/>
        <v>-</v>
      </c>
    </row>
    <row r="54" spans="2:20" ht="19.5" customHeight="1">
      <c r="B54" s="70" t="s">
        <v>25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R54" s="13">
        <f>SUM(R38,R53:R53)</f>
        <v>0</v>
      </c>
      <c r="S54" s="8"/>
      <c r="T54" s="15" t="str">
        <f t="shared" si="0"/>
        <v>-</v>
      </c>
    </row>
    <row r="63" spans="4:20" ht="11.25" customHeight="1">
      <c r="D63" s="80" t="s">
        <v>14</v>
      </c>
      <c r="E63" s="80"/>
      <c r="F63" s="80"/>
      <c r="J63" s="80" t="s">
        <v>14</v>
      </c>
      <c r="K63" s="80"/>
      <c r="L63" s="80"/>
      <c r="M63" s="80"/>
      <c r="N63" s="80"/>
      <c r="P63" s="80" t="s">
        <v>14</v>
      </c>
      <c r="Q63" s="80"/>
      <c r="R63" s="80"/>
      <c r="S63" s="80"/>
      <c r="T63" s="80"/>
    </row>
    <row r="64" spans="4:20" ht="28.5" customHeight="1">
      <c r="D64" s="81" t="s">
        <v>15</v>
      </c>
      <c r="E64" s="81"/>
      <c r="F64" s="81"/>
      <c r="J64" s="81" t="s">
        <v>135</v>
      </c>
      <c r="K64" s="81"/>
      <c r="L64" s="81"/>
      <c r="M64" s="81"/>
      <c r="N64" s="81"/>
      <c r="P64" s="81" t="s">
        <v>16</v>
      </c>
      <c r="Q64" s="81"/>
      <c r="R64" s="81"/>
      <c r="S64" s="81"/>
      <c r="T64" s="81"/>
    </row>
    <row r="65" spans="10:12" ht="28.5" customHeight="1">
      <c r="J65" s="17"/>
      <c r="K65" s="17"/>
      <c r="L65" s="17"/>
    </row>
    <row r="66" spans="10:20" ht="28.5" customHeight="1">
      <c r="J66" s="17"/>
      <c r="K66" s="17"/>
      <c r="L66" s="17"/>
      <c r="T66" s="25"/>
    </row>
    <row r="67" s="56" customFormat="1" ht="11.25"/>
    <row r="68" spans="2:12" s="56" customFormat="1" ht="11.25" hidden="1">
      <c r="B68" s="57">
        <v>1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2:12" s="56" customFormat="1" ht="12.75" customHeight="1" hidden="1">
      <c r="B69" s="57">
        <f>B68+1</f>
        <v>2</v>
      </c>
      <c r="C69" s="58"/>
      <c r="D69" s="79" t="s">
        <v>120</v>
      </c>
      <c r="E69" s="79"/>
      <c r="F69" s="79"/>
      <c r="G69" s="79"/>
      <c r="H69" s="79"/>
      <c r="I69" s="79"/>
      <c r="J69" s="79"/>
      <c r="K69" s="58"/>
      <c r="L69" s="58">
        <v>1</v>
      </c>
    </row>
    <row r="70" spans="2:12" s="56" customFormat="1" ht="12.75" customHeight="1" hidden="1">
      <c r="B70" s="57">
        <f aca="true" t="shared" si="1" ref="B70:B88">B69+1</f>
        <v>3</v>
      </c>
      <c r="C70" s="58"/>
      <c r="D70" s="79" t="s">
        <v>26</v>
      </c>
      <c r="E70" s="79"/>
      <c r="F70" s="79"/>
      <c r="G70" s="79"/>
      <c r="H70" s="79"/>
      <c r="I70" s="79"/>
      <c r="J70" s="79"/>
      <c r="K70" s="58"/>
      <c r="L70" s="58"/>
    </row>
    <row r="71" spans="2:12" s="56" customFormat="1" ht="12.75" customHeight="1" hidden="1">
      <c r="B71" s="57">
        <f t="shared" si="1"/>
        <v>4</v>
      </c>
      <c r="C71" s="58"/>
      <c r="D71" s="79" t="s">
        <v>42</v>
      </c>
      <c r="E71" s="79"/>
      <c r="F71" s="79"/>
      <c r="G71" s="79"/>
      <c r="H71" s="79"/>
      <c r="I71" s="79"/>
      <c r="J71" s="79"/>
      <c r="K71" s="58"/>
      <c r="L71" s="58"/>
    </row>
    <row r="72" spans="2:12" s="56" customFormat="1" ht="12.75" customHeight="1" hidden="1">
      <c r="B72" s="57">
        <f t="shared" si="1"/>
        <v>5</v>
      </c>
      <c r="C72" s="58"/>
      <c r="D72" s="79" t="s">
        <v>27</v>
      </c>
      <c r="E72" s="79"/>
      <c r="F72" s="79"/>
      <c r="G72" s="79"/>
      <c r="H72" s="79"/>
      <c r="I72" s="79"/>
      <c r="J72" s="79"/>
      <c r="K72" s="58"/>
      <c r="L72" s="58"/>
    </row>
    <row r="73" spans="2:12" s="56" customFormat="1" ht="12.75" customHeight="1" hidden="1">
      <c r="B73" s="57">
        <f t="shared" si="1"/>
        <v>6</v>
      </c>
      <c r="C73" s="58"/>
      <c r="D73" s="79" t="s">
        <v>28</v>
      </c>
      <c r="E73" s="79"/>
      <c r="F73" s="79"/>
      <c r="G73" s="79"/>
      <c r="H73" s="79"/>
      <c r="I73" s="79"/>
      <c r="J73" s="79"/>
      <c r="K73" s="58"/>
      <c r="L73" s="58"/>
    </row>
    <row r="74" spans="2:12" s="56" customFormat="1" ht="12.75" customHeight="1" hidden="1">
      <c r="B74" s="57">
        <f t="shared" si="1"/>
        <v>7</v>
      </c>
      <c r="C74" s="58"/>
      <c r="D74" s="79" t="s">
        <v>29</v>
      </c>
      <c r="E74" s="79"/>
      <c r="F74" s="79"/>
      <c r="G74" s="79"/>
      <c r="H74" s="79"/>
      <c r="I74" s="79"/>
      <c r="J74" s="79"/>
      <c r="K74" s="58"/>
      <c r="L74" s="58"/>
    </row>
    <row r="75" spans="2:12" s="56" customFormat="1" ht="12.75" customHeight="1" hidden="1">
      <c r="B75" s="57">
        <f t="shared" si="1"/>
        <v>8</v>
      </c>
      <c r="C75" s="58"/>
      <c r="D75" s="79" t="s">
        <v>43</v>
      </c>
      <c r="E75" s="79"/>
      <c r="F75" s="79"/>
      <c r="G75" s="79"/>
      <c r="H75" s="79"/>
      <c r="I75" s="79"/>
      <c r="J75" s="79"/>
      <c r="K75" s="58"/>
      <c r="L75" s="58"/>
    </row>
    <row r="76" spans="2:12" s="56" customFormat="1" ht="12.75" customHeight="1" hidden="1">
      <c r="B76" s="57">
        <f t="shared" si="1"/>
        <v>9</v>
      </c>
      <c r="C76" s="58"/>
      <c r="D76" s="79" t="s">
        <v>30</v>
      </c>
      <c r="E76" s="79"/>
      <c r="F76" s="79"/>
      <c r="G76" s="79"/>
      <c r="H76" s="79"/>
      <c r="I76" s="79"/>
      <c r="J76" s="79"/>
      <c r="K76" s="58"/>
      <c r="L76" s="58"/>
    </row>
    <row r="77" spans="2:12" s="56" customFormat="1" ht="12.75" customHeight="1" hidden="1">
      <c r="B77" s="57">
        <f t="shared" si="1"/>
        <v>10</v>
      </c>
      <c r="C77" s="58"/>
      <c r="D77" s="79" t="s">
        <v>31</v>
      </c>
      <c r="E77" s="79"/>
      <c r="F77" s="79"/>
      <c r="G77" s="79"/>
      <c r="H77" s="79"/>
      <c r="I77" s="79"/>
      <c r="J77" s="79"/>
      <c r="K77" s="58"/>
      <c r="L77" s="58"/>
    </row>
    <row r="78" spans="2:12" s="56" customFormat="1" ht="12.75" customHeight="1" hidden="1">
      <c r="B78" s="57">
        <f t="shared" si="1"/>
        <v>11</v>
      </c>
      <c r="C78" s="58"/>
      <c r="D78" s="79" t="s">
        <v>32</v>
      </c>
      <c r="E78" s="79"/>
      <c r="F78" s="79"/>
      <c r="G78" s="79"/>
      <c r="H78" s="79"/>
      <c r="I78" s="79"/>
      <c r="J78" s="79"/>
      <c r="K78" s="58"/>
      <c r="L78" s="58"/>
    </row>
    <row r="79" spans="2:12" s="56" customFormat="1" ht="12.75" customHeight="1" hidden="1">
      <c r="B79" s="57">
        <f t="shared" si="1"/>
        <v>12</v>
      </c>
      <c r="C79" s="58"/>
      <c r="D79" s="79" t="s">
        <v>44</v>
      </c>
      <c r="E79" s="79"/>
      <c r="F79" s="79"/>
      <c r="G79" s="79"/>
      <c r="H79" s="79"/>
      <c r="I79" s="79"/>
      <c r="J79" s="79"/>
      <c r="K79" s="58"/>
      <c r="L79" s="58"/>
    </row>
    <row r="80" spans="2:12" s="56" customFormat="1" ht="12.75" customHeight="1" hidden="1">
      <c r="B80" s="57">
        <f t="shared" si="1"/>
        <v>13</v>
      </c>
      <c r="C80" s="58"/>
      <c r="D80" s="79" t="s">
        <v>121</v>
      </c>
      <c r="E80" s="79"/>
      <c r="F80" s="79"/>
      <c r="G80" s="79"/>
      <c r="H80" s="79"/>
      <c r="I80" s="79"/>
      <c r="J80" s="79"/>
      <c r="K80" s="58"/>
      <c r="L80" s="58"/>
    </row>
    <row r="81" spans="2:12" s="56" customFormat="1" ht="12.75" customHeight="1" hidden="1">
      <c r="B81" s="57">
        <f t="shared" si="1"/>
        <v>14</v>
      </c>
      <c r="C81" s="58"/>
      <c r="D81" s="79" t="s">
        <v>33</v>
      </c>
      <c r="E81" s="79"/>
      <c r="F81" s="79"/>
      <c r="G81" s="79"/>
      <c r="H81" s="79"/>
      <c r="I81" s="79"/>
      <c r="J81" s="79"/>
      <c r="K81" s="58"/>
      <c r="L81" s="58"/>
    </row>
    <row r="82" spans="2:12" s="56" customFormat="1" ht="12.75" customHeight="1" hidden="1">
      <c r="B82" s="57">
        <f t="shared" si="1"/>
        <v>15</v>
      </c>
      <c r="C82" s="58"/>
      <c r="D82" s="79" t="s">
        <v>34</v>
      </c>
      <c r="E82" s="79"/>
      <c r="F82" s="79"/>
      <c r="G82" s="79"/>
      <c r="H82" s="79"/>
      <c r="I82" s="79"/>
      <c r="J82" s="79"/>
      <c r="K82" s="58"/>
      <c r="L82" s="58"/>
    </row>
    <row r="83" spans="2:12" s="56" customFormat="1" ht="12.75" customHeight="1" hidden="1">
      <c r="B83" s="57">
        <f t="shared" si="1"/>
        <v>16</v>
      </c>
      <c r="C83" s="58"/>
      <c r="D83" s="79" t="s">
        <v>35</v>
      </c>
      <c r="E83" s="79"/>
      <c r="F83" s="79"/>
      <c r="G83" s="79"/>
      <c r="H83" s="79"/>
      <c r="I83" s="79"/>
      <c r="J83" s="79"/>
      <c r="K83" s="58"/>
      <c r="L83" s="58"/>
    </row>
    <row r="84" spans="2:12" s="56" customFormat="1" ht="12.75" customHeight="1" hidden="1">
      <c r="B84" s="57">
        <f t="shared" si="1"/>
        <v>17</v>
      </c>
      <c r="C84" s="58"/>
      <c r="D84" s="79" t="s">
        <v>36</v>
      </c>
      <c r="E84" s="79"/>
      <c r="F84" s="79"/>
      <c r="G84" s="79"/>
      <c r="H84" s="79"/>
      <c r="I84" s="79"/>
      <c r="J84" s="79"/>
      <c r="K84" s="58"/>
      <c r="L84" s="58"/>
    </row>
    <row r="85" spans="2:12" s="56" customFormat="1" ht="12.75" customHeight="1" hidden="1">
      <c r="B85" s="57">
        <f t="shared" si="1"/>
        <v>18</v>
      </c>
      <c r="C85" s="58"/>
      <c r="D85" s="79" t="s">
        <v>37</v>
      </c>
      <c r="E85" s="79"/>
      <c r="F85" s="79"/>
      <c r="G85" s="79"/>
      <c r="H85" s="79"/>
      <c r="I85" s="79"/>
      <c r="J85" s="79"/>
      <c r="K85" s="58"/>
      <c r="L85" s="58"/>
    </row>
    <row r="86" spans="2:12" s="56" customFormat="1" ht="12.75" customHeight="1" hidden="1">
      <c r="B86" s="57">
        <f t="shared" si="1"/>
        <v>19</v>
      </c>
      <c r="C86" s="58"/>
      <c r="D86" s="79" t="s">
        <v>38</v>
      </c>
      <c r="E86" s="79"/>
      <c r="F86" s="79"/>
      <c r="G86" s="79"/>
      <c r="H86" s="79"/>
      <c r="I86" s="79"/>
      <c r="J86" s="79"/>
      <c r="K86" s="58"/>
      <c r="L86" s="58"/>
    </row>
    <row r="87" spans="2:12" s="56" customFormat="1" ht="12.75" customHeight="1" hidden="1">
      <c r="B87" s="57">
        <f t="shared" si="1"/>
        <v>20</v>
      </c>
      <c r="C87" s="58"/>
      <c r="D87" s="79" t="s">
        <v>45</v>
      </c>
      <c r="E87" s="79"/>
      <c r="F87" s="79"/>
      <c r="G87" s="79"/>
      <c r="H87" s="79"/>
      <c r="I87" s="79"/>
      <c r="J87" s="79"/>
      <c r="K87" s="58"/>
      <c r="L87" s="58"/>
    </row>
    <row r="88" spans="2:12" s="56" customFormat="1" ht="12.75" customHeight="1" hidden="1">
      <c r="B88" s="57">
        <f t="shared" si="1"/>
        <v>21</v>
      </c>
      <c r="C88" s="58"/>
      <c r="D88" s="79" t="s">
        <v>39</v>
      </c>
      <c r="E88" s="79"/>
      <c r="F88" s="79"/>
      <c r="G88" s="79"/>
      <c r="H88" s="79"/>
      <c r="I88" s="79"/>
      <c r="J88" s="79"/>
      <c r="K88" s="58"/>
      <c r="L88" s="58"/>
    </row>
    <row r="89" spans="2:12" s="56" customFormat="1" ht="12.75" customHeight="1" hidden="1">
      <c r="B89" s="58"/>
      <c r="C89" s="58"/>
      <c r="D89" s="79"/>
      <c r="E89" s="79"/>
      <c r="F89" s="79"/>
      <c r="G89" s="79"/>
      <c r="H89" s="79"/>
      <c r="I89" s="79"/>
      <c r="J89" s="79"/>
      <c r="K89" s="58"/>
      <c r="L89" s="58"/>
    </row>
    <row r="90" spans="2:12" s="56" customFormat="1" ht="12.75" customHeight="1" hidden="1">
      <c r="B90" s="57">
        <v>1</v>
      </c>
      <c r="C90" s="58"/>
      <c r="D90" s="79"/>
      <c r="E90" s="79"/>
      <c r="F90" s="79"/>
      <c r="G90" s="79"/>
      <c r="H90" s="79"/>
      <c r="I90" s="79"/>
      <c r="J90" s="79"/>
      <c r="K90" s="58"/>
      <c r="L90" s="58">
        <v>1</v>
      </c>
    </row>
    <row r="91" spans="2:12" s="56" customFormat="1" ht="12.75" customHeight="1" hidden="1">
      <c r="B91" s="57">
        <f>B90+1</f>
        <v>2</v>
      </c>
      <c r="C91" s="58"/>
      <c r="D91" s="79" t="s">
        <v>40</v>
      </c>
      <c r="E91" s="79"/>
      <c r="F91" s="79"/>
      <c r="G91" s="79"/>
      <c r="H91" s="79"/>
      <c r="I91" s="79"/>
      <c r="J91" s="79"/>
      <c r="K91" s="58"/>
      <c r="L91" s="58"/>
    </row>
    <row r="92" spans="2:12" s="56" customFormat="1" ht="12.75" customHeight="1" hidden="1">
      <c r="B92" s="57">
        <f>B91+1</f>
        <v>3</v>
      </c>
      <c r="C92" s="58"/>
      <c r="D92" s="79" t="s">
        <v>41</v>
      </c>
      <c r="E92" s="79"/>
      <c r="F92" s="79"/>
      <c r="G92" s="79"/>
      <c r="H92" s="79"/>
      <c r="I92" s="79"/>
      <c r="J92" s="79"/>
      <c r="K92" s="58"/>
      <c r="L92" s="58"/>
    </row>
    <row r="93" s="56" customFormat="1" ht="11.25"/>
    <row r="94" s="56" customFormat="1" ht="11.25"/>
    <row r="95" s="56" customFormat="1" ht="11.25"/>
    <row r="96" s="56" customFormat="1" ht="11.25"/>
    <row r="97" s="56" customFormat="1" ht="11.25"/>
    <row r="98" s="56" customFormat="1" ht="11.25"/>
    <row r="99" s="56" customFormat="1" ht="11.25"/>
    <row r="100" s="56" customFormat="1" ht="11.25"/>
    <row r="101" s="56" customFormat="1" ht="11.25"/>
    <row r="102" s="56" customFormat="1" ht="11.25"/>
  </sheetData>
  <sheetProtection password="CBDF" sheet="1"/>
  <mergeCells count="75">
    <mergeCell ref="D90:J90"/>
    <mergeCell ref="D91:J91"/>
    <mergeCell ref="D92:J92"/>
    <mergeCell ref="P63:T63"/>
    <mergeCell ref="P64:T64"/>
    <mergeCell ref="J63:N63"/>
    <mergeCell ref="J64:N64"/>
    <mergeCell ref="D84:J84"/>
    <mergeCell ref="D85:J85"/>
    <mergeCell ref="D86:J86"/>
    <mergeCell ref="D87:J87"/>
    <mergeCell ref="D88:J88"/>
    <mergeCell ref="D89:J89"/>
    <mergeCell ref="D77:J77"/>
    <mergeCell ref="D78:J78"/>
    <mergeCell ref="D79:J79"/>
    <mergeCell ref="D81:J81"/>
    <mergeCell ref="D82:J82"/>
    <mergeCell ref="D83:J83"/>
    <mergeCell ref="D80:J80"/>
    <mergeCell ref="D70:J70"/>
    <mergeCell ref="D71:J71"/>
    <mergeCell ref="D72:J72"/>
    <mergeCell ref="B48:P48"/>
    <mergeCell ref="B49:P49"/>
    <mergeCell ref="B50:P50"/>
    <mergeCell ref="D73:J73"/>
    <mergeCell ref="D74:J74"/>
    <mergeCell ref="B53:P53"/>
    <mergeCell ref="D75:J75"/>
    <mergeCell ref="D76:J76"/>
    <mergeCell ref="B54:P54"/>
    <mergeCell ref="D63:F63"/>
    <mergeCell ref="D64:F64"/>
    <mergeCell ref="D69:J69"/>
    <mergeCell ref="B51:P51"/>
    <mergeCell ref="B52:P52"/>
    <mergeCell ref="B42:P42"/>
    <mergeCell ref="B43:P43"/>
    <mergeCell ref="B44:P44"/>
    <mergeCell ref="B45:P45"/>
    <mergeCell ref="B46:P46"/>
    <mergeCell ref="B47:P47"/>
    <mergeCell ref="B35:F35"/>
    <mergeCell ref="B37:P37"/>
    <mergeCell ref="B38:P38"/>
    <mergeCell ref="B39:P39"/>
    <mergeCell ref="B40:P40"/>
    <mergeCell ref="B41:P41"/>
    <mergeCell ref="B26:F26"/>
    <mergeCell ref="B28:P28"/>
    <mergeCell ref="B29:P29"/>
    <mergeCell ref="B30:P30"/>
    <mergeCell ref="B31:P31"/>
    <mergeCell ref="B33:P33"/>
    <mergeCell ref="B32:P32"/>
    <mergeCell ref="B21:F21"/>
    <mergeCell ref="B24:P24"/>
    <mergeCell ref="B23:P23"/>
    <mergeCell ref="B16:F16"/>
    <mergeCell ref="H19:P19"/>
    <mergeCell ref="B18:F19"/>
    <mergeCell ref="H10:P10"/>
    <mergeCell ref="H14:P14"/>
    <mergeCell ref="B12:F12"/>
    <mergeCell ref="H16:P16"/>
    <mergeCell ref="H12:P12"/>
    <mergeCell ref="H18:P18"/>
    <mergeCell ref="B2:T2"/>
    <mergeCell ref="B4:T4"/>
    <mergeCell ref="B6:T6"/>
    <mergeCell ref="B8:F8"/>
    <mergeCell ref="B10:F10"/>
    <mergeCell ref="B14:F14"/>
    <mergeCell ref="H8:P8"/>
  </mergeCells>
  <conditionalFormatting sqref="T31:T32">
    <cfRule type="cellIs" priority="9" dxfId="0" operator="lessThan" stopIfTrue="1">
      <formula>0.1</formula>
    </cfRule>
    <cfRule type="cellIs" priority="10" dxfId="0" operator="between" stopIfTrue="1">
      <formula>0</formula>
      <formula>0.1</formula>
    </cfRule>
    <cfRule type="cellIs" priority="11" dxfId="5" operator="notBetween" stopIfTrue="1">
      <formula>0</formula>
      <formula>0.1</formula>
    </cfRule>
    <cfRule type="cellIs" priority="12" dxfId="0" operator="lessThan" stopIfTrue="1">
      <formula>0.1</formula>
    </cfRule>
  </conditionalFormatting>
  <conditionalFormatting sqref="T31">
    <cfRule type="cellIs" priority="1" dxfId="0" operator="lessThan" stopIfTrue="1">
      <formula>0.3</formula>
    </cfRule>
    <cfRule type="cellIs" priority="6" dxfId="0" operator="lessThan" stopIfTrue="1">
      <formula>0.2</formula>
    </cfRule>
    <cfRule type="cellIs" priority="7" dxfId="0" operator="lessThan" stopIfTrue="1">
      <formula>0.2</formula>
    </cfRule>
    <cfRule type="cellIs" priority="8" dxfId="8" operator="lessThan" stopIfTrue="1">
      <formula>0.3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1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J2"/>
    </sheetView>
  </sheetViews>
  <sheetFormatPr defaultColWidth="8.796875" defaultRowHeight="14.25"/>
  <cols>
    <col min="1" max="1" width="0.8984375" style="18" customWidth="1"/>
    <col min="2" max="2" width="23.5" style="18" customWidth="1"/>
    <col min="3" max="3" width="0.8984375" style="18" customWidth="1"/>
    <col min="4" max="5" width="11.19921875" style="18" customWidth="1"/>
    <col min="6" max="6" width="0.8984375" style="18" customWidth="1"/>
    <col min="7" max="8" width="11.19921875" style="18" customWidth="1"/>
    <col min="9" max="9" width="0.8984375" style="18" customWidth="1"/>
    <col min="10" max="10" width="19.59765625" style="18" customWidth="1"/>
    <col min="11" max="11" width="0.8984375" style="18" customWidth="1"/>
    <col min="12" max="16384" width="9" style="18" customWidth="1"/>
  </cols>
  <sheetData>
    <row r="1" ht="5.25" customHeight="1"/>
    <row r="2" spans="2:10" ht="11.25">
      <c r="B2" s="82" t="s">
        <v>46</v>
      </c>
      <c r="C2" s="82"/>
      <c r="D2" s="82"/>
      <c r="E2" s="82"/>
      <c r="F2" s="82"/>
      <c r="G2" s="82"/>
      <c r="H2" s="82"/>
      <c r="I2" s="82"/>
      <c r="J2" s="82"/>
    </row>
    <row r="3" ht="5.25" customHeight="1"/>
    <row r="4" spans="2:10" s="20" customFormat="1" ht="42" customHeight="1">
      <c r="B4" s="61" t="s">
        <v>6</v>
      </c>
      <c r="C4" s="19"/>
      <c r="D4" s="83" t="s">
        <v>122</v>
      </c>
      <c r="E4" s="84"/>
      <c r="F4" s="19"/>
      <c r="G4" s="85" t="s">
        <v>47</v>
      </c>
      <c r="H4" s="85"/>
      <c r="I4" s="19"/>
      <c r="J4" s="61" t="s">
        <v>48</v>
      </c>
    </row>
    <row r="5" ht="5.25" customHeight="1"/>
    <row r="6" spans="2:10" ht="11.25">
      <c r="B6" s="21" t="s">
        <v>142</v>
      </c>
      <c r="D6" s="86"/>
      <c r="E6" s="86"/>
      <c r="F6" s="86"/>
      <c r="G6" s="86"/>
      <c r="H6" s="86"/>
      <c r="I6" s="86"/>
      <c r="J6" s="86"/>
    </row>
    <row r="7" ht="5.25" customHeight="1"/>
    <row r="8" spans="2:10" ht="11.25">
      <c r="B8" s="22" t="s">
        <v>49</v>
      </c>
      <c r="J8" s="10">
        <f>SUM(J9:J13)</f>
        <v>0</v>
      </c>
    </row>
    <row r="9" spans="2:10" ht="11.25">
      <c r="B9" s="24" t="s">
        <v>50</v>
      </c>
      <c r="D9" s="89"/>
      <c r="E9" s="90"/>
      <c r="G9" s="87"/>
      <c r="H9" s="88"/>
      <c r="J9" s="9">
        <f aca="true" t="shared" si="0" ref="J9:J16">ROUND(D9*G9,2)</f>
        <v>0</v>
      </c>
    </row>
    <row r="10" spans="2:10" ht="11.25">
      <c r="B10" s="24" t="s">
        <v>51</v>
      </c>
      <c r="D10" s="89"/>
      <c r="E10" s="90"/>
      <c r="G10" s="87"/>
      <c r="H10" s="88"/>
      <c r="J10" s="9">
        <f t="shared" si="0"/>
        <v>0</v>
      </c>
    </row>
    <row r="11" spans="2:10" ht="11.25">
      <c r="B11" s="24" t="s">
        <v>52</v>
      </c>
      <c r="D11" s="89"/>
      <c r="E11" s="90"/>
      <c r="G11" s="87"/>
      <c r="H11" s="88"/>
      <c r="J11" s="9">
        <f t="shared" si="0"/>
        <v>0</v>
      </c>
    </row>
    <row r="12" spans="2:10" ht="11.25">
      <c r="B12" s="24" t="s">
        <v>53</v>
      </c>
      <c r="D12" s="89"/>
      <c r="E12" s="90"/>
      <c r="G12" s="87"/>
      <c r="H12" s="88"/>
      <c r="J12" s="9">
        <f t="shared" si="0"/>
        <v>0</v>
      </c>
    </row>
    <row r="13" spans="2:10" ht="11.25">
      <c r="B13" s="24" t="s">
        <v>54</v>
      </c>
      <c r="D13" s="89"/>
      <c r="E13" s="90"/>
      <c r="G13" s="87"/>
      <c r="H13" s="88"/>
      <c r="J13" s="9">
        <f t="shared" si="0"/>
        <v>0</v>
      </c>
    </row>
    <row r="14" spans="2:10" ht="11.25" hidden="1">
      <c r="B14" s="60"/>
      <c r="D14" s="89"/>
      <c r="E14" s="90"/>
      <c r="G14" s="87"/>
      <c r="H14" s="88"/>
      <c r="J14" s="9">
        <f t="shared" si="0"/>
        <v>0</v>
      </c>
    </row>
    <row r="15" spans="2:10" ht="11.25" hidden="1">
      <c r="B15" s="60"/>
      <c r="D15" s="89"/>
      <c r="E15" s="90"/>
      <c r="G15" s="87"/>
      <c r="H15" s="88"/>
      <c r="J15" s="9">
        <f t="shared" si="0"/>
        <v>0</v>
      </c>
    </row>
    <row r="16" spans="2:10" ht="11.25" hidden="1">
      <c r="B16" s="60"/>
      <c r="D16" s="89"/>
      <c r="E16" s="90"/>
      <c r="G16" s="87"/>
      <c r="H16" s="88"/>
      <c r="J16" s="9">
        <f t="shared" si="0"/>
        <v>0</v>
      </c>
    </row>
    <row r="17" ht="5.25" customHeight="1"/>
    <row r="18" spans="2:10" ht="19.5" customHeight="1">
      <c r="B18" s="22" t="s">
        <v>24</v>
      </c>
      <c r="D18" s="91">
        <f>SUM(D9:E13,D14:E16)</f>
        <v>0</v>
      </c>
      <c r="E18" s="92"/>
      <c r="J18" s="10">
        <f>J8</f>
        <v>0</v>
      </c>
    </row>
    <row r="19" ht="5.25" customHeight="1"/>
    <row r="20" spans="2:10" ht="11.25">
      <c r="B20" s="21" t="s">
        <v>143</v>
      </c>
      <c r="D20" s="86"/>
      <c r="E20" s="86"/>
      <c r="F20" s="86"/>
      <c r="G20" s="86"/>
      <c r="H20" s="86"/>
      <c r="I20" s="86"/>
      <c r="J20" s="86"/>
    </row>
    <row r="21" ht="5.25" customHeight="1"/>
    <row r="22" spans="2:10" ht="11.25">
      <c r="B22" s="22" t="s">
        <v>49</v>
      </c>
      <c r="J22" s="10">
        <f>SUM(J23:J27)</f>
        <v>0</v>
      </c>
    </row>
    <row r="23" spans="2:10" ht="11.25">
      <c r="B23" s="24" t="s">
        <v>50</v>
      </c>
      <c r="D23" s="89"/>
      <c r="E23" s="90"/>
      <c r="G23" s="87"/>
      <c r="H23" s="88"/>
      <c r="J23" s="9">
        <f aca="true" t="shared" si="1" ref="J23:J30">ROUND(D23*G23,2)</f>
        <v>0</v>
      </c>
    </row>
    <row r="24" spans="2:10" ht="11.25">
      <c r="B24" s="24" t="s">
        <v>51</v>
      </c>
      <c r="D24" s="89"/>
      <c r="E24" s="90"/>
      <c r="G24" s="87"/>
      <c r="H24" s="88"/>
      <c r="J24" s="9">
        <f t="shared" si="1"/>
        <v>0</v>
      </c>
    </row>
    <row r="25" spans="2:10" ht="11.25">
      <c r="B25" s="24" t="s">
        <v>52</v>
      </c>
      <c r="D25" s="89"/>
      <c r="E25" s="90"/>
      <c r="G25" s="87"/>
      <c r="H25" s="88"/>
      <c r="J25" s="9">
        <f t="shared" si="1"/>
        <v>0</v>
      </c>
    </row>
    <row r="26" spans="2:10" ht="11.25">
      <c r="B26" s="24" t="s">
        <v>53</v>
      </c>
      <c r="D26" s="89"/>
      <c r="E26" s="90"/>
      <c r="G26" s="87"/>
      <c r="H26" s="88"/>
      <c r="J26" s="9">
        <f t="shared" si="1"/>
        <v>0</v>
      </c>
    </row>
    <row r="27" spans="2:10" ht="11.25">
      <c r="B27" s="24" t="s">
        <v>54</v>
      </c>
      <c r="D27" s="89"/>
      <c r="E27" s="90"/>
      <c r="G27" s="87"/>
      <c r="H27" s="88"/>
      <c r="J27" s="9">
        <f t="shared" si="1"/>
        <v>0</v>
      </c>
    </row>
    <row r="28" spans="2:10" ht="11.25" hidden="1">
      <c r="B28" s="60"/>
      <c r="D28" s="89"/>
      <c r="E28" s="90"/>
      <c r="G28" s="87"/>
      <c r="H28" s="88"/>
      <c r="J28" s="9">
        <f t="shared" si="1"/>
        <v>0</v>
      </c>
    </row>
    <row r="29" spans="2:10" ht="11.25" hidden="1">
      <c r="B29" s="60"/>
      <c r="D29" s="89"/>
      <c r="E29" s="90"/>
      <c r="G29" s="87"/>
      <c r="H29" s="88"/>
      <c r="J29" s="9">
        <f t="shared" si="1"/>
        <v>0</v>
      </c>
    </row>
    <row r="30" spans="2:10" ht="11.25" hidden="1">
      <c r="B30" s="60"/>
      <c r="D30" s="89"/>
      <c r="E30" s="90"/>
      <c r="G30" s="87"/>
      <c r="H30" s="88"/>
      <c r="J30" s="9">
        <f t="shared" si="1"/>
        <v>0</v>
      </c>
    </row>
    <row r="31" ht="5.25" customHeight="1"/>
    <row r="32" spans="2:10" ht="19.5" customHeight="1">
      <c r="B32" s="22" t="s">
        <v>24</v>
      </c>
      <c r="D32" s="91">
        <f>SUM(D23:E27,D28:E30)</f>
        <v>0</v>
      </c>
      <c r="E32" s="92"/>
      <c r="J32" s="10">
        <f>J22</f>
        <v>0</v>
      </c>
    </row>
    <row r="33" ht="5.25" customHeight="1"/>
    <row r="34" spans="2:10" ht="11.25">
      <c r="B34" s="21" t="s">
        <v>144</v>
      </c>
      <c r="D34" s="86"/>
      <c r="E34" s="86"/>
      <c r="F34" s="86"/>
      <c r="G34" s="86"/>
      <c r="H34" s="86"/>
      <c r="I34" s="86"/>
      <c r="J34" s="86"/>
    </row>
    <row r="35" ht="5.25" customHeight="1"/>
    <row r="36" spans="2:10" ht="11.25">
      <c r="B36" s="22" t="s">
        <v>49</v>
      </c>
      <c r="J36" s="10">
        <f>SUM(J37:J41)</f>
        <v>0</v>
      </c>
    </row>
    <row r="37" spans="2:10" ht="11.25">
      <c r="B37" s="24" t="s">
        <v>50</v>
      </c>
      <c r="D37" s="89"/>
      <c r="E37" s="90"/>
      <c r="G37" s="87"/>
      <c r="H37" s="88"/>
      <c r="J37" s="9">
        <f aca="true" t="shared" si="2" ref="J37:J44">ROUND(D37*G37,2)</f>
        <v>0</v>
      </c>
    </row>
    <row r="38" spans="2:10" ht="11.25">
      <c r="B38" s="24" t="s">
        <v>51</v>
      </c>
      <c r="D38" s="89"/>
      <c r="E38" s="90"/>
      <c r="G38" s="87"/>
      <c r="H38" s="88"/>
      <c r="J38" s="9">
        <f t="shared" si="2"/>
        <v>0</v>
      </c>
    </row>
    <row r="39" spans="2:10" ht="11.25">
      <c r="B39" s="24" t="s">
        <v>52</v>
      </c>
      <c r="D39" s="89"/>
      <c r="E39" s="90"/>
      <c r="G39" s="87"/>
      <c r="H39" s="88"/>
      <c r="J39" s="9">
        <f t="shared" si="2"/>
        <v>0</v>
      </c>
    </row>
    <row r="40" spans="2:10" ht="11.25">
      <c r="B40" s="24" t="s">
        <v>53</v>
      </c>
      <c r="D40" s="89"/>
      <c r="E40" s="90"/>
      <c r="G40" s="87"/>
      <c r="H40" s="88"/>
      <c r="J40" s="9">
        <f t="shared" si="2"/>
        <v>0</v>
      </c>
    </row>
    <row r="41" spans="2:10" ht="11.25">
      <c r="B41" s="24" t="s">
        <v>54</v>
      </c>
      <c r="D41" s="89"/>
      <c r="E41" s="90"/>
      <c r="G41" s="87"/>
      <c r="H41" s="88"/>
      <c r="J41" s="9">
        <f t="shared" si="2"/>
        <v>0</v>
      </c>
    </row>
    <row r="42" spans="2:10" ht="11.25" hidden="1">
      <c r="B42" s="60"/>
      <c r="D42" s="89"/>
      <c r="E42" s="90"/>
      <c r="G42" s="87"/>
      <c r="H42" s="88"/>
      <c r="J42" s="9">
        <f t="shared" si="2"/>
        <v>0</v>
      </c>
    </row>
    <row r="43" spans="2:10" ht="11.25" hidden="1">
      <c r="B43" s="60"/>
      <c r="D43" s="89"/>
      <c r="E43" s="90"/>
      <c r="G43" s="87"/>
      <c r="H43" s="88"/>
      <c r="J43" s="9">
        <f t="shared" si="2"/>
        <v>0</v>
      </c>
    </row>
    <row r="44" spans="2:10" ht="11.25" hidden="1">
      <c r="B44" s="60"/>
      <c r="D44" s="89"/>
      <c r="E44" s="90"/>
      <c r="G44" s="87"/>
      <c r="H44" s="88"/>
      <c r="J44" s="9">
        <f t="shared" si="2"/>
        <v>0</v>
      </c>
    </row>
    <row r="45" ht="5.25" customHeight="1"/>
    <row r="46" spans="2:10" ht="19.5" customHeight="1">
      <c r="B46" s="22" t="s">
        <v>24</v>
      </c>
      <c r="D46" s="91">
        <f>SUM(D37:E41,D42:E44)</f>
        <v>0</v>
      </c>
      <c r="E46" s="92"/>
      <c r="J46" s="10">
        <f>J36</f>
        <v>0</v>
      </c>
    </row>
    <row r="47" ht="5.25" customHeight="1"/>
    <row r="48" spans="2:10" ht="11.25">
      <c r="B48" s="21" t="s">
        <v>145</v>
      </c>
      <c r="D48" s="86"/>
      <c r="E48" s="86"/>
      <c r="F48" s="86"/>
      <c r="G48" s="86"/>
      <c r="H48" s="86"/>
      <c r="I48" s="86"/>
      <c r="J48" s="86"/>
    </row>
    <row r="49" ht="5.25" customHeight="1"/>
    <row r="50" spans="2:10" ht="11.25">
      <c r="B50" s="22" t="s">
        <v>49</v>
      </c>
      <c r="J50" s="10">
        <f>SUM(J51:J55)</f>
        <v>0</v>
      </c>
    </row>
    <row r="51" spans="2:10" ht="11.25">
      <c r="B51" s="24" t="s">
        <v>50</v>
      </c>
      <c r="D51" s="89"/>
      <c r="E51" s="90"/>
      <c r="G51" s="87"/>
      <c r="H51" s="88"/>
      <c r="J51" s="9">
        <f aca="true" t="shared" si="3" ref="J51:J58">ROUND(D51*G51,2)</f>
        <v>0</v>
      </c>
    </row>
    <row r="52" spans="2:10" ht="11.25">
      <c r="B52" s="24" t="s">
        <v>51</v>
      </c>
      <c r="D52" s="89"/>
      <c r="E52" s="90"/>
      <c r="G52" s="87"/>
      <c r="H52" s="88"/>
      <c r="J52" s="9">
        <f t="shared" si="3"/>
        <v>0</v>
      </c>
    </row>
    <row r="53" spans="2:10" ht="11.25">
      <c r="B53" s="24" t="s">
        <v>52</v>
      </c>
      <c r="D53" s="89"/>
      <c r="E53" s="90"/>
      <c r="G53" s="87"/>
      <c r="H53" s="88"/>
      <c r="J53" s="9">
        <f t="shared" si="3"/>
        <v>0</v>
      </c>
    </row>
    <row r="54" spans="2:10" ht="11.25">
      <c r="B54" s="24" t="s">
        <v>53</v>
      </c>
      <c r="D54" s="89"/>
      <c r="E54" s="90"/>
      <c r="G54" s="87"/>
      <c r="H54" s="88"/>
      <c r="J54" s="9">
        <f t="shared" si="3"/>
        <v>0</v>
      </c>
    </row>
    <row r="55" spans="2:10" ht="11.25">
      <c r="B55" s="24" t="s">
        <v>54</v>
      </c>
      <c r="D55" s="89"/>
      <c r="E55" s="90"/>
      <c r="G55" s="87"/>
      <c r="H55" s="88"/>
      <c r="J55" s="9">
        <f t="shared" si="3"/>
        <v>0</v>
      </c>
    </row>
    <row r="56" spans="2:10" ht="11.25" hidden="1">
      <c r="B56" s="60"/>
      <c r="D56" s="89"/>
      <c r="E56" s="90"/>
      <c r="G56" s="87"/>
      <c r="H56" s="88"/>
      <c r="J56" s="9">
        <f t="shared" si="3"/>
        <v>0</v>
      </c>
    </row>
    <row r="57" spans="2:10" ht="11.25" hidden="1">
      <c r="B57" s="60"/>
      <c r="D57" s="89"/>
      <c r="E57" s="90"/>
      <c r="G57" s="87"/>
      <c r="H57" s="88"/>
      <c r="J57" s="9">
        <f t="shared" si="3"/>
        <v>0</v>
      </c>
    </row>
    <row r="58" spans="2:10" ht="11.25" hidden="1">
      <c r="B58" s="60"/>
      <c r="D58" s="89"/>
      <c r="E58" s="90"/>
      <c r="G58" s="87"/>
      <c r="H58" s="88"/>
      <c r="J58" s="9">
        <f t="shared" si="3"/>
        <v>0</v>
      </c>
    </row>
    <row r="59" ht="5.25" customHeight="1"/>
    <row r="60" spans="2:10" ht="19.5" customHeight="1">
      <c r="B60" s="22" t="s">
        <v>24</v>
      </c>
      <c r="D60" s="91">
        <f>SUM(D51:E55,D56:E58)</f>
        <v>0</v>
      </c>
      <c r="E60" s="92"/>
      <c r="J60" s="10">
        <f>J50</f>
        <v>0</v>
      </c>
    </row>
    <row r="61" ht="5.25" customHeight="1"/>
    <row r="62" spans="2:10" ht="11.25">
      <c r="B62" s="21" t="s">
        <v>146</v>
      </c>
      <c r="D62" s="86"/>
      <c r="E62" s="86"/>
      <c r="F62" s="86"/>
      <c r="G62" s="86"/>
      <c r="H62" s="86"/>
      <c r="I62" s="86"/>
      <c r="J62" s="86"/>
    </row>
    <row r="63" ht="5.25" customHeight="1"/>
    <row r="64" spans="2:10" ht="11.25">
      <c r="B64" s="22" t="s">
        <v>49</v>
      </c>
      <c r="J64" s="10">
        <f>SUM(J65:J69)</f>
        <v>0</v>
      </c>
    </row>
    <row r="65" spans="2:10" ht="11.25">
      <c r="B65" s="24" t="s">
        <v>50</v>
      </c>
      <c r="D65" s="89"/>
      <c r="E65" s="90"/>
      <c r="G65" s="87"/>
      <c r="H65" s="88"/>
      <c r="J65" s="9">
        <f>ROUND(D65*G65,2)</f>
        <v>0</v>
      </c>
    </row>
    <row r="66" spans="2:10" ht="11.25">
      <c r="B66" s="24" t="s">
        <v>51</v>
      </c>
      <c r="D66" s="89"/>
      <c r="E66" s="90"/>
      <c r="G66" s="87"/>
      <c r="H66" s="88"/>
      <c r="J66" s="9">
        <f>ROUND(D66*G66,2)</f>
        <v>0</v>
      </c>
    </row>
    <row r="67" spans="2:10" ht="11.25">
      <c r="B67" s="24" t="s">
        <v>52</v>
      </c>
      <c r="D67" s="89"/>
      <c r="E67" s="90"/>
      <c r="G67" s="87"/>
      <c r="H67" s="88"/>
      <c r="J67" s="9">
        <f>ROUND(D67*G67,2)</f>
        <v>0</v>
      </c>
    </row>
    <row r="68" spans="2:10" ht="11.25">
      <c r="B68" s="24" t="s">
        <v>53</v>
      </c>
      <c r="D68" s="89"/>
      <c r="E68" s="90"/>
      <c r="G68" s="87"/>
      <c r="H68" s="88"/>
      <c r="J68" s="9">
        <f>ROUND(D68*G68,2)</f>
        <v>0</v>
      </c>
    </row>
    <row r="69" spans="2:10" ht="11.25">
      <c r="B69" s="24" t="s">
        <v>54</v>
      </c>
      <c r="D69" s="89"/>
      <c r="E69" s="90"/>
      <c r="G69" s="87"/>
      <c r="H69" s="88"/>
      <c r="J69" s="9">
        <f>ROUND(D69*G69,2)</f>
        <v>0</v>
      </c>
    </row>
    <row r="70" ht="5.25" customHeight="1"/>
    <row r="71" spans="2:10" ht="19.5" customHeight="1">
      <c r="B71" s="22" t="s">
        <v>24</v>
      </c>
      <c r="D71" s="91">
        <f>SUM(D62:E66,D67:E69)</f>
        <v>0</v>
      </c>
      <c r="E71" s="92"/>
      <c r="J71" s="10">
        <f>J61</f>
        <v>0</v>
      </c>
    </row>
    <row r="72" ht="5.25" customHeight="1"/>
    <row r="73" spans="2:10" ht="11.25">
      <c r="B73" s="21" t="s">
        <v>147</v>
      </c>
      <c r="D73" s="86"/>
      <c r="E73" s="86"/>
      <c r="F73" s="86"/>
      <c r="G73" s="86"/>
      <c r="H73" s="86"/>
      <c r="I73" s="86"/>
      <c r="J73" s="86"/>
    </row>
    <row r="74" ht="5.25" customHeight="1"/>
    <row r="75" spans="2:10" ht="11.25">
      <c r="B75" s="22" t="s">
        <v>49</v>
      </c>
      <c r="J75" s="10">
        <f>SUM(J76:J80)</f>
        <v>0</v>
      </c>
    </row>
    <row r="76" spans="2:10" ht="11.25">
      <c r="B76" s="24" t="s">
        <v>50</v>
      </c>
      <c r="D76" s="89"/>
      <c r="E76" s="90"/>
      <c r="G76" s="87"/>
      <c r="H76" s="88"/>
      <c r="J76" s="9">
        <f aca="true" t="shared" si="4" ref="J76:J83">ROUND(D76*G76,2)</f>
        <v>0</v>
      </c>
    </row>
    <row r="77" spans="2:10" ht="11.25">
      <c r="B77" s="24" t="s">
        <v>51</v>
      </c>
      <c r="D77" s="89"/>
      <c r="E77" s="90"/>
      <c r="G77" s="87"/>
      <c r="H77" s="88"/>
      <c r="J77" s="9">
        <f t="shared" si="4"/>
        <v>0</v>
      </c>
    </row>
    <row r="78" spans="2:10" ht="11.25">
      <c r="B78" s="24" t="s">
        <v>52</v>
      </c>
      <c r="D78" s="89"/>
      <c r="E78" s="90"/>
      <c r="G78" s="87"/>
      <c r="H78" s="88"/>
      <c r="J78" s="9">
        <f t="shared" si="4"/>
        <v>0</v>
      </c>
    </row>
    <row r="79" spans="2:10" ht="11.25">
      <c r="B79" s="24" t="s">
        <v>53</v>
      </c>
      <c r="D79" s="89"/>
      <c r="E79" s="90"/>
      <c r="G79" s="87"/>
      <c r="H79" s="88"/>
      <c r="J79" s="9">
        <f t="shared" si="4"/>
        <v>0</v>
      </c>
    </row>
    <row r="80" spans="2:10" ht="11.25">
      <c r="B80" s="24" t="s">
        <v>54</v>
      </c>
      <c r="D80" s="89"/>
      <c r="E80" s="90"/>
      <c r="G80" s="87"/>
      <c r="H80" s="88"/>
      <c r="J80" s="9">
        <f t="shared" si="4"/>
        <v>0</v>
      </c>
    </row>
    <row r="81" spans="2:10" ht="11.25" hidden="1">
      <c r="B81" s="24"/>
      <c r="D81" s="89"/>
      <c r="E81" s="90"/>
      <c r="G81" s="87"/>
      <c r="H81" s="88"/>
      <c r="J81" s="9">
        <f t="shared" si="4"/>
        <v>0</v>
      </c>
    </row>
    <row r="82" spans="2:10" ht="11.25" hidden="1">
      <c r="B82" s="24"/>
      <c r="D82" s="89"/>
      <c r="E82" s="90"/>
      <c r="G82" s="87"/>
      <c r="H82" s="88"/>
      <c r="J82" s="9">
        <f t="shared" si="4"/>
        <v>0</v>
      </c>
    </row>
    <row r="83" spans="2:10" ht="11.25" hidden="1">
      <c r="B83" s="24"/>
      <c r="D83" s="89"/>
      <c r="E83" s="90"/>
      <c r="G83" s="87"/>
      <c r="H83" s="88"/>
      <c r="J83" s="9">
        <f t="shared" si="4"/>
        <v>0</v>
      </c>
    </row>
    <row r="84" ht="5.25" customHeight="1"/>
    <row r="85" spans="2:10" ht="19.5" customHeight="1">
      <c r="B85" s="22" t="s">
        <v>24</v>
      </c>
      <c r="D85" s="91">
        <f>SUM(D76:E80,D81:E83)</f>
        <v>0</v>
      </c>
      <c r="E85" s="92"/>
      <c r="J85" s="10">
        <f>J75</f>
        <v>0</v>
      </c>
    </row>
    <row r="86" ht="5.25" customHeight="1"/>
    <row r="87" spans="2:10" ht="19.5" customHeight="1">
      <c r="B87" s="22" t="s">
        <v>55</v>
      </c>
      <c r="D87" s="91">
        <f>SUM(D18,D32,D46,D60,D71,D85)</f>
        <v>0</v>
      </c>
      <c r="E87" s="92"/>
      <c r="J87" s="10">
        <f>SUM(J18,J32,J46,J60,J71,J85)</f>
        <v>0</v>
      </c>
    </row>
    <row r="88" ht="5.25" customHeight="1"/>
    <row r="91" ht="11.25">
      <c r="J91" s="26"/>
    </row>
  </sheetData>
  <sheetProtection password="CBDF" sheet="1"/>
  <mergeCells count="106">
    <mergeCell ref="D85:E85"/>
    <mergeCell ref="D87:E87"/>
    <mergeCell ref="D82:E82"/>
    <mergeCell ref="G82:H82"/>
    <mergeCell ref="D83:E83"/>
    <mergeCell ref="G83:H83"/>
    <mergeCell ref="D77:E77"/>
    <mergeCell ref="G77:H77"/>
    <mergeCell ref="D78:E78"/>
    <mergeCell ref="G78:H78"/>
    <mergeCell ref="D81:E81"/>
    <mergeCell ref="G81:H81"/>
    <mergeCell ref="D79:E79"/>
    <mergeCell ref="G79:H79"/>
    <mergeCell ref="D80:E80"/>
    <mergeCell ref="G80:H80"/>
    <mergeCell ref="D73:J73"/>
    <mergeCell ref="D76:E76"/>
    <mergeCell ref="G76:H76"/>
    <mergeCell ref="D71:E71"/>
    <mergeCell ref="D67:E67"/>
    <mergeCell ref="G67:H67"/>
    <mergeCell ref="D39:E39"/>
    <mergeCell ref="G39:H39"/>
    <mergeCell ref="D40:E40"/>
    <mergeCell ref="G40:H40"/>
    <mergeCell ref="D41:E41"/>
    <mergeCell ref="G41:H41"/>
    <mergeCell ref="G57:H57"/>
    <mergeCell ref="D68:E68"/>
    <mergeCell ref="G68:H68"/>
    <mergeCell ref="D69:E69"/>
    <mergeCell ref="G69:H69"/>
    <mergeCell ref="D58:E58"/>
    <mergeCell ref="G58:H58"/>
    <mergeCell ref="D62:J62"/>
    <mergeCell ref="D66:E66"/>
    <mergeCell ref="D65:E65"/>
    <mergeCell ref="G55:H55"/>
    <mergeCell ref="D54:E54"/>
    <mergeCell ref="G54:H54"/>
    <mergeCell ref="D44:E44"/>
    <mergeCell ref="D42:E42"/>
    <mergeCell ref="G42:H42"/>
    <mergeCell ref="D43:E43"/>
    <mergeCell ref="G43:H43"/>
    <mergeCell ref="G66:H66"/>
    <mergeCell ref="D60:E60"/>
    <mergeCell ref="D56:E56"/>
    <mergeCell ref="G56:H56"/>
    <mergeCell ref="D57:E57"/>
    <mergeCell ref="D38:E38"/>
    <mergeCell ref="G44:H44"/>
    <mergeCell ref="D46:E46"/>
    <mergeCell ref="G65:H65"/>
    <mergeCell ref="D55:E55"/>
    <mergeCell ref="D26:E26"/>
    <mergeCell ref="G26:H26"/>
    <mergeCell ref="D27:E27"/>
    <mergeCell ref="G27:H27"/>
    <mergeCell ref="D28:E28"/>
    <mergeCell ref="G28:H28"/>
    <mergeCell ref="G30:H30"/>
    <mergeCell ref="D32:E32"/>
    <mergeCell ref="D52:E52"/>
    <mergeCell ref="G52:H52"/>
    <mergeCell ref="D53:E53"/>
    <mergeCell ref="G53:H53"/>
    <mergeCell ref="D48:J48"/>
    <mergeCell ref="D51:E51"/>
    <mergeCell ref="G51:H51"/>
    <mergeCell ref="G38:H38"/>
    <mergeCell ref="D24:E24"/>
    <mergeCell ref="G24:H24"/>
    <mergeCell ref="D25:E25"/>
    <mergeCell ref="G25:H25"/>
    <mergeCell ref="G37:H37"/>
    <mergeCell ref="D29:E29"/>
    <mergeCell ref="G29:H29"/>
    <mergeCell ref="D34:J34"/>
    <mergeCell ref="D37:E37"/>
    <mergeCell ref="D30:E30"/>
    <mergeCell ref="D14:E14"/>
    <mergeCell ref="G14:H14"/>
    <mergeCell ref="D15:E15"/>
    <mergeCell ref="G15:H15"/>
    <mergeCell ref="D20:J20"/>
    <mergeCell ref="D23:E23"/>
    <mergeCell ref="G23:H23"/>
    <mergeCell ref="D16:E16"/>
    <mergeCell ref="G16:H16"/>
    <mergeCell ref="D18:E18"/>
    <mergeCell ref="D12:E12"/>
    <mergeCell ref="G12:H12"/>
    <mergeCell ref="D9:E9"/>
    <mergeCell ref="D10:E10"/>
    <mergeCell ref="D11:E11"/>
    <mergeCell ref="D13:E13"/>
    <mergeCell ref="G11:H11"/>
    <mergeCell ref="G13:H13"/>
    <mergeCell ref="B2:J2"/>
    <mergeCell ref="D4:E4"/>
    <mergeCell ref="G4:H4"/>
    <mergeCell ref="D6:J6"/>
    <mergeCell ref="G9:H9"/>
    <mergeCell ref="G10:H1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50"/>
  <sheetViews>
    <sheetView view="pageBreakPreview" zoomScaleSheetLayoutView="100" zoomScalePageLayoutView="0" workbookViewId="0" topLeftCell="A28">
      <selection activeCell="F57" sqref="F44:F57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hidden="1" customWidth="1"/>
    <col min="12" max="15" width="9" style="1" hidden="1" customWidth="1"/>
    <col min="16" max="16" width="0.8984375" style="1" customWidth="1"/>
    <col min="17" max="17" width="13" style="1" customWidth="1"/>
    <col min="18" max="18" width="0.8984375" style="1" customWidth="1"/>
    <col min="19" max="19" width="26.69921875" style="1" customWidth="1"/>
    <col min="20" max="20" width="0.8984375" style="1" customWidth="1"/>
    <col min="21" max="16384" width="9" style="1" customWidth="1"/>
  </cols>
  <sheetData>
    <row r="1" ht="5.25" customHeight="1"/>
    <row r="2" spans="2:19" ht="15" customHeight="1"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ht="5.25" customHeight="1"/>
    <row r="4" spans="2:19" ht="15" customHeight="1">
      <c r="B4" s="95" t="s">
        <v>57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ht="5.25" customHeight="1"/>
    <row r="6" spans="2:19" ht="15" customHeight="1">
      <c r="B6" s="95" t="s">
        <v>18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ht="5.25" customHeight="1"/>
    <row r="8" spans="2:19" ht="15" customHeight="1">
      <c r="B8" s="95" t="s">
        <v>123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ht="5.25" customHeight="1"/>
    <row r="10" spans="2:19" ht="22.5" customHeight="1">
      <c r="B10" s="96" t="s">
        <v>58</v>
      </c>
      <c r="C10" s="3"/>
      <c r="D10" s="51" t="s">
        <v>100</v>
      </c>
      <c r="E10" s="3"/>
      <c r="F10" s="96" t="s">
        <v>60</v>
      </c>
      <c r="G10" s="3"/>
      <c r="H10" s="96" t="s">
        <v>61</v>
      </c>
      <c r="I10" s="3"/>
      <c r="J10" s="96" t="s">
        <v>62</v>
      </c>
      <c r="K10" s="3"/>
      <c r="L10" s="7" t="s">
        <v>68</v>
      </c>
      <c r="M10" s="7" t="s">
        <v>63</v>
      </c>
      <c r="N10" s="7" t="s">
        <v>64</v>
      </c>
      <c r="O10" s="7" t="s">
        <v>65</v>
      </c>
      <c r="P10" s="3"/>
      <c r="Q10" s="98" t="s">
        <v>66</v>
      </c>
      <c r="R10" s="3"/>
      <c r="S10" s="98" t="s">
        <v>67</v>
      </c>
    </row>
    <row r="11" spans="2:19" ht="22.5" customHeight="1">
      <c r="B11" s="97"/>
      <c r="C11" s="3"/>
      <c r="D11" s="52" t="s">
        <v>78</v>
      </c>
      <c r="E11" s="3"/>
      <c r="F11" s="97"/>
      <c r="G11" s="3"/>
      <c r="H11" s="97"/>
      <c r="I11" s="3"/>
      <c r="J11" s="97"/>
      <c r="K11" s="3"/>
      <c r="L11" s="37">
        <f>STATYSTYKI!$D$5</f>
        <v>0.13</v>
      </c>
      <c r="M11" s="37">
        <f>STATYSTYKI!$D$6</f>
        <v>0.085</v>
      </c>
      <c r="N11" s="37">
        <f>STATYSTYKI!$D$7</f>
        <v>0.056088</v>
      </c>
      <c r="O11" s="37">
        <f>STATYSTYKI!$D$8</f>
        <v>0.1964</v>
      </c>
      <c r="P11" s="3"/>
      <c r="Q11" s="98"/>
      <c r="R11" s="3"/>
      <c r="S11" s="98"/>
    </row>
    <row r="12" ht="5.25" customHeight="1"/>
    <row r="13" spans="2:19" ht="11.25">
      <c r="B13" s="5" t="s">
        <v>112</v>
      </c>
      <c r="D13" s="5"/>
      <c r="F13" s="32"/>
      <c r="G13" s="2"/>
      <c r="H13" s="33"/>
      <c r="J13" s="35">
        <f>ROUND(F13*H13,2)</f>
        <v>0</v>
      </c>
      <c r="K13" s="36"/>
      <c r="L13" s="35">
        <f>ROUND(J13*$L$11,2)</f>
        <v>0</v>
      </c>
      <c r="M13" s="35">
        <f>ROUND(J13*$M$11,2)</f>
        <v>0</v>
      </c>
      <c r="N13" s="35">
        <f>ROUND(SUM(J13,L13)*$N$11,2)</f>
        <v>0</v>
      </c>
      <c r="O13" s="35">
        <f>ROUND(SUM(J13,L13:M13)*$O$11,2)</f>
        <v>0</v>
      </c>
      <c r="P13" s="36"/>
      <c r="Q13" s="35">
        <f>SUM(J13,L13:O13)</f>
        <v>0</v>
      </c>
      <c r="S13" s="34"/>
    </row>
    <row r="14" spans="2:19" ht="11.25">
      <c r="B14" s="5" t="s">
        <v>75</v>
      </c>
      <c r="D14" s="5"/>
      <c r="F14" s="32"/>
      <c r="G14" s="2"/>
      <c r="H14" s="33"/>
      <c r="J14" s="35">
        <f>ROUND(F14*H14,2)</f>
        <v>0</v>
      </c>
      <c r="K14" s="36"/>
      <c r="L14" s="35">
        <f>ROUND(J14*$L$11,2)</f>
        <v>0</v>
      </c>
      <c r="M14" s="35">
        <f>ROUND(J14*$M$11,2)</f>
        <v>0</v>
      </c>
      <c r="N14" s="35">
        <f>ROUND(SUM(J14,L14)*$N$11,2)</f>
        <v>0</v>
      </c>
      <c r="O14" s="35">
        <f>ROUND(SUM(J14,L14:M14)*$O$11,2)</f>
        <v>0</v>
      </c>
      <c r="P14" s="36"/>
      <c r="Q14" s="35">
        <f>SUM(J14,L14:O14)</f>
        <v>0</v>
      </c>
      <c r="S14" s="34"/>
    </row>
    <row r="15" spans="2:19" ht="11.25">
      <c r="B15" s="5" t="s">
        <v>111</v>
      </c>
      <c r="D15" s="5" t="s">
        <v>101</v>
      </c>
      <c r="F15" s="32"/>
      <c r="G15" s="2"/>
      <c r="H15" s="33"/>
      <c r="J15" s="35">
        <f>ROUND(F15*H15,2)</f>
        <v>0</v>
      </c>
      <c r="K15" s="36"/>
      <c r="L15" s="35">
        <f>ROUND(J15*$L$11,2)</f>
        <v>0</v>
      </c>
      <c r="M15" s="35">
        <f>ROUND(J15*$M$11,2)</f>
        <v>0</v>
      </c>
      <c r="N15" s="35">
        <f>ROUND(SUM(J15,L15)*$N$11,2)</f>
        <v>0</v>
      </c>
      <c r="O15" s="35">
        <f>ROUND(SUM(J15,L15:M15)*$O$11,2)</f>
        <v>0</v>
      </c>
      <c r="P15" s="36"/>
      <c r="Q15" s="35">
        <f>SUM(J15,L15:O15)</f>
        <v>0</v>
      </c>
      <c r="S15" s="34"/>
    </row>
    <row r="16" spans="2:19" ht="11.25">
      <c r="B16" s="5" t="s">
        <v>111</v>
      </c>
      <c r="D16" s="5" t="s">
        <v>102</v>
      </c>
      <c r="F16" s="32"/>
      <c r="G16" s="2"/>
      <c r="H16" s="33"/>
      <c r="J16" s="35">
        <f aca="true" t="shared" si="0" ref="J16:J25">ROUND(F16*H16,2)</f>
        <v>0</v>
      </c>
      <c r="K16" s="36"/>
      <c r="L16" s="35">
        <f aca="true" t="shared" si="1" ref="L16:L25">ROUND(J16*$L$11,2)</f>
        <v>0</v>
      </c>
      <c r="M16" s="35">
        <f aca="true" t="shared" si="2" ref="M16:M25">ROUND(J16*$M$11,2)</f>
        <v>0</v>
      </c>
      <c r="N16" s="35">
        <f aca="true" t="shared" si="3" ref="N16:N25">ROUND(SUM(J16,L16)*$N$11,2)</f>
        <v>0</v>
      </c>
      <c r="O16" s="35">
        <f aca="true" t="shared" si="4" ref="O16:O25">ROUND(SUM(J16,L16:M16)*$O$11,2)</f>
        <v>0</v>
      </c>
      <c r="P16" s="36"/>
      <c r="Q16" s="35">
        <f aca="true" t="shared" si="5" ref="Q16:Q25">SUM(J16,L16:O16)</f>
        <v>0</v>
      </c>
      <c r="S16" s="34"/>
    </row>
    <row r="17" spans="2:19" ht="11.25">
      <c r="B17" s="5" t="s">
        <v>103</v>
      </c>
      <c r="D17" s="5" t="s">
        <v>101</v>
      </c>
      <c r="F17" s="32"/>
      <c r="G17" s="2"/>
      <c r="H17" s="33"/>
      <c r="J17" s="35">
        <f t="shared" si="0"/>
        <v>0</v>
      </c>
      <c r="K17" s="36"/>
      <c r="L17" s="35">
        <f t="shared" si="1"/>
        <v>0</v>
      </c>
      <c r="M17" s="35">
        <f t="shared" si="2"/>
        <v>0</v>
      </c>
      <c r="N17" s="35">
        <f t="shared" si="3"/>
        <v>0</v>
      </c>
      <c r="O17" s="35">
        <f t="shared" si="4"/>
        <v>0</v>
      </c>
      <c r="P17" s="36"/>
      <c r="Q17" s="35">
        <f t="shared" si="5"/>
        <v>0</v>
      </c>
      <c r="S17" s="34"/>
    </row>
    <row r="18" spans="2:19" ht="11.25">
      <c r="B18" s="5" t="s">
        <v>104</v>
      </c>
      <c r="D18" s="5" t="s">
        <v>101</v>
      </c>
      <c r="F18" s="32"/>
      <c r="G18" s="2"/>
      <c r="H18" s="33"/>
      <c r="J18" s="35">
        <f t="shared" si="0"/>
        <v>0</v>
      </c>
      <c r="K18" s="36"/>
      <c r="L18" s="35">
        <f t="shared" si="1"/>
        <v>0</v>
      </c>
      <c r="M18" s="35">
        <f t="shared" si="2"/>
        <v>0</v>
      </c>
      <c r="N18" s="35">
        <f t="shared" si="3"/>
        <v>0</v>
      </c>
      <c r="O18" s="35">
        <f t="shared" si="4"/>
        <v>0</v>
      </c>
      <c r="P18" s="36"/>
      <c r="Q18" s="35">
        <f t="shared" si="5"/>
        <v>0</v>
      </c>
      <c r="S18" s="34"/>
    </row>
    <row r="19" spans="2:19" ht="11.25">
      <c r="B19" s="5" t="s">
        <v>104</v>
      </c>
      <c r="D19" s="5" t="s">
        <v>102</v>
      </c>
      <c r="F19" s="32"/>
      <c r="G19" s="2"/>
      <c r="H19" s="33"/>
      <c r="J19" s="35">
        <f t="shared" si="0"/>
        <v>0</v>
      </c>
      <c r="K19" s="36"/>
      <c r="L19" s="35">
        <f t="shared" si="1"/>
        <v>0</v>
      </c>
      <c r="M19" s="35">
        <f t="shared" si="2"/>
        <v>0</v>
      </c>
      <c r="N19" s="35">
        <f t="shared" si="3"/>
        <v>0</v>
      </c>
      <c r="O19" s="35">
        <f t="shared" si="4"/>
        <v>0</v>
      </c>
      <c r="P19" s="36"/>
      <c r="Q19" s="35">
        <f t="shared" si="5"/>
        <v>0</v>
      </c>
      <c r="S19" s="34" t="s">
        <v>148</v>
      </c>
    </row>
    <row r="20" spans="2:19" ht="11.25">
      <c r="B20" s="5" t="s">
        <v>110</v>
      </c>
      <c r="D20" s="5" t="s">
        <v>102</v>
      </c>
      <c r="F20" s="32"/>
      <c r="G20" s="2"/>
      <c r="H20" s="33"/>
      <c r="J20" s="35">
        <f t="shared" si="0"/>
        <v>0</v>
      </c>
      <c r="K20" s="36"/>
      <c r="L20" s="35">
        <f t="shared" si="1"/>
        <v>0</v>
      </c>
      <c r="M20" s="35">
        <f t="shared" si="2"/>
        <v>0</v>
      </c>
      <c r="N20" s="35">
        <f t="shared" si="3"/>
        <v>0</v>
      </c>
      <c r="O20" s="35">
        <f t="shared" si="4"/>
        <v>0</v>
      </c>
      <c r="P20" s="36"/>
      <c r="Q20" s="35">
        <f t="shared" si="5"/>
        <v>0</v>
      </c>
      <c r="S20" s="34" t="s">
        <v>148</v>
      </c>
    </row>
    <row r="21" spans="2:19" ht="11.25">
      <c r="B21" s="5" t="s">
        <v>106</v>
      </c>
      <c r="D21" s="5" t="s">
        <v>102</v>
      </c>
      <c r="F21" s="32"/>
      <c r="G21" s="2"/>
      <c r="H21" s="33"/>
      <c r="J21" s="35">
        <f t="shared" si="0"/>
        <v>0</v>
      </c>
      <c r="K21" s="36"/>
      <c r="L21" s="35">
        <f t="shared" si="1"/>
        <v>0</v>
      </c>
      <c r="M21" s="35">
        <f t="shared" si="2"/>
        <v>0</v>
      </c>
      <c r="N21" s="35">
        <f t="shared" si="3"/>
        <v>0</v>
      </c>
      <c r="O21" s="35">
        <f t="shared" si="4"/>
        <v>0</v>
      </c>
      <c r="P21" s="36"/>
      <c r="Q21" s="35">
        <f t="shared" si="5"/>
        <v>0</v>
      </c>
      <c r="S21" s="34" t="s">
        <v>148</v>
      </c>
    </row>
    <row r="22" spans="2:19" ht="11.25">
      <c r="B22" s="5" t="s">
        <v>110</v>
      </c>
      <c r="D22" s="5" t="s">
        <v>105</v>
      </c>
      <c r="F22" s="32"/>
      <c r="G22" s="2"/>
      <c r="H22" s="33"/>
      <c r="J22" s="35">
        <f t="shared" si="0"/>
        <v>0</v>
      </c>
      <c r="K22" s="36"/>
      <c r="L22" s="35">
        <f t="shared" si="1"/>
        <v>0</v>
      </c>
      <c r="M22" s="35">
        <f t="shared" si="2"/>
        <v>0</v>
      </c>
      <c r="N22" s="35">
        <f t="shared" si="3"/>
        <v>0</v>
      </c>
      <c r="O22" s="35">
        <f t="shared" si="4"/>
        <v>0</v>
      </c>
      <c r="P22" s="36"/>
      <c r="Q22" s="35">
        <f t="shared" si="5"/>
        <v>0</v>
      </c>
      <c r="S22" s="34" t="s">
        <v>149</v>
      </c>
    </row>
    <row r="23" spans="2:19" ht="11.25">
      <c r="B23" s="5" t="s">
        <v>106</v>
      </c>
      <c r="D23" s="5" t="s">
        <v>105</v>
      </c>
      <c r="F23" s="32"/>
      <c r="G23" s="2"/>
      <c r="H23" s="33"/>
      <c r="J23" s="35">
        <f t="shared" si="0"/>
        <v>0</v>
      </c>
      <c r="K23" s="36"/>
      <c r="L23" s="35">
        <f t="shared" si="1"/>
        <v>0</v>
      </c>
      <c r="M23" s="35">
        <f t="shared" si="2"/>
        <v>0</v>
      </c>
      <c r="N23" s="35">
        <f t="shared" si="3"/>
        <v>0</v>
      </c>
      <c r="O23" s="35">
        <f t="shared" si="4"/>
        <v>0</v>
      </c>
      <c r="P23" s="36"/>
      <c r="Q23" s="35">
        <f t="shared" si="5"/>
        <v>0</v>
      </c>
      <c r="S23" s="34" t="s">
        <v>149</v>
      </c>
    </row>
    <row r="24" spans="2:19" ht="11.25">
      <c r="B24" s="5" t="s">
        <v>107</v>
      </c>
      <c r="D24" s="5" t="s">
        <v>105</v>
      </c>
      <c r="F24" s="32"/>
      <c r="G24" s="2"/>
      <c r="H24" s="33"/>
      <c r="J24" s="35">
        <f t="shared" si="0"/>
        <v>0</v>
      </c>
      <c r="K24" s="36"/>
      <c r="L24" s="35">
        <f t="shared" si="1"/>
        <v>0</v>
      </c>
      <c r="M24" s="35">
        <f t="shared" si="2"/>
        <v>0</v>
      </c>
      <c r="N24" s="35">
        <f t="shared" si="3"/>
        <v>0</v>
      </c>
      <c r="O24" s="35">
        <f t="shared" si="4"/>
        <v>0</v>
      </c>
      <c r="P24" s="36"/>
      <c r="Q24" s="35">
        <f t="shared" si="5"/>
        <v>0</v>
      </c>
      <c r="S24" s="34" t="s">
        <v>149</v>
      </c>
    </row>
    <row r="25" spans="2:19" ht="11.25">
      <c r="B25" s="5" t="s">
        <v>108</v>
      </c>
      <c r="D25" s="5" t="s">
        <v>105</v>
      </c>
      <c r="F25" s="32"/>
      <c r="G25" s="2"/>
      <c r="H25" s="33"/>
      <c r="J25" s="35">
        <f t="shared" si="0"/>
        <v>0</v>
      </c>
      <c r="K25" s="36"/>
      <c r="L25" s="35">
        <f t="shared" si="1"/>
        <v>0</v>
      </c>
      <c r="M25" s="35">
        <f t="shared" si="2"/>
        <v>0</v>
      </c>
      <c r="N25" s="35">
        <f t="shared" si="3"/>
        <v>0</v>
      </c>
      <c r="O25" s="35">
        <f t="shared" si="4"/>
        <v>0</v>
      </c>
      <c r="P25" s="36"/>
      <c r="Q25" s="35">
        <f t="shared" si="5"/>
        <v>0</v>
      </c>
      <c r="S25" s="34" t="s">
        <v>149</v>
      </c>
    </row>
    <row r="26" spans="2:19" ht="11.25">
      <c r="B26" s="5" t="s">
        <v>109</v>
      </c>
      <c r="D26" s="5" t="s">
        <v>105</v>
      </c>
      <c r="F26" s="32"/>
      <c r="G26" s="2"/>
      <c r="H26" s="33"/>
      <c r="J26" s="35">
        <f>ROUND(F26*H26,2)</f>
        <v>0</v>
      </c>
      <c r="K26" s="36"/>
      <c r="L26" s="35">
        <f>ROUND(J26*$L$11,2)</f>
        <v>0</v>
      </c>
      <c r="M26" s="35">
        <f>ROUND(J26*$M$11,2)</f>
        <v>0</v>
      </c>
      <c r="N26" s="35">
        <f>ROUND(SUM(J26,L26)*$N$11,2)</f>
        <v>0</v>
      </c>
      <c r="O26" s="35">
        <f>ROUND(SUM(J26,L26:M26)*$O$11,2)</f>
        <v>0</v>
      </c>
      <c r="P26" s="36"/>
      <c r="Q26" s="35">
        <f>SUM(J26,L26:O26)</f>
        <v>0</v>
      </c>
      <c r="S26" s="34" t="s">
        <v>149</v>
      </c>
    </row>
    <row r="27" spans="2:19" ht="11.25">
      <c r="B27" s="32"/>
      <c r="D27" s="32"/>
      <c r="F27" s="32"/>
      <c r="G27" s="2"/>
      <c r="H27" s="33"/>
      <c r="J27" s="35">
        <f aca="true" t="shared" si="6" ref="J27:J34">ROUND(F27*H27,2)</f>
        <v>0</v>
      </c>
      <c r="K27" s="36"/>
      <c r="L27" s="35">
        <f aca="true" t="shared" si="7" ref="L27:L34">ROUND(J27*$L$11,2)</f>
        <v>0</v>
      </c>
      <c r="M27" s="35">
        <f aca="true" t="shared" si="8" ref="M27:M34">ROUND(J27*$M$11,2)</f>
        <v>0</v>
      </c>
      <c r="N27" s="35">
        <f aca="true" t="shared" si="9" ref="N27:N34">ROUND(SUM(J27,L27)*$N$11,2)</f>
        <v>0</v>
      </c>
      <c r="O27" s="35">
        <f aca="true" t="shared" si="10" ref="O27:O34">ROUND(SUM(J27,L27:M27)*$O$11,2)</f>
        <v>0</v>
      </c>
      <c r="P27" s="36"/>
      <c r="Q27" s="35">
        <f aca="true" t="shared" si="11" ref="Q27:Q34">SUM(J27,L27:O27)</f>
        <v>0</v>
      </c>
      <c r="S27" s="34"/>
    </row>
    <row r="28" spans="2:19" ht="11.25">
      <c r="B28" s="32"/>
      <c r="D28" s="32"/>
      <c r="F28" s="32"/>
      <c r="G28" s="2"/>
      <c r="H28" s="33"/>
      <c r="J28" s="35">
        <f t="shared" si="6"/>
        <v>0</v>
      </c>
      <c r="K28" s="36"/>
      <c r="L28" s="35">
        <f t="shared" si="7"/>
        <v>0</v>
      </c>
      <c r="M28" s="35">
        <f t="shared" si="8"/>
        <v>0</v>
      </c>
      <c r="N28" s="35">
        <f t="shared" si="9"/>
        <v>0</v>
      </c>
      <c r="O28" s="35">
        <f t="shared" si="10"/>
        <v>0</v>
      </c>
      <c r="P28" s="36"/>
      <c r="Q28" s="35">
        <f t="shared" si="11"/>
        <v>0</v>
      </c>
      <c r="S28" s="34"/>
    </row>
    <row r="29" spans="2:19" ht="11.25">
      <c r="B29" s="32"/>
      <c r="D29" s="32"/>
      <c r="F29" s="32"/>
      <c r="G29" s="2"/>
      <c r="H29" s="33"/>
      <c r="J29" s="35">
        <f t="shared" si="6"/>
        <v>0</v>
      </c>
      <c r="K29" s="36"/>
      <c r="L29" s="35">
        <f t="shared" si="7"/>
        <v>0</v>
      </c>
      <c r="M29" s="35">
        <f t="shared" si="8"/>
        <v>0</v>
      </c>
      <c r="N29" s="35">
        <f t="shared" si="9"/>
        <v>0</v>
      </c>
      <c r="O29" s="35">
        <f t="shared" si="10"/>
        <v>0</v>
      </c>
      <c r="P29" s="36"/>
      <c r="Q29" s="35">
        <f t="shared" si="11"/>
        <v>0</v>
      </c>
      <c r="S29" s="34"/>
    </row>
    <row r="30" spans="2:19" ht="11.25">
      <c r="B30" s="32"/>
      <c r="D30" s="32"/>
      <c r="F30" s="32"/>
      <c r="G30" s="2"/>
      <c r="H30" s="33"/>
      <c r="J30" s="35">
        <f t="shared" si="6"/>
        <v>0</v>
      </c>
      <c r="K30" s="36"/>
      <c r="L30" s="35">
        <f t="shared" si="7"/>
        <v>0</v>
      </c>
      <c r="M30" s="35">
        <f t="shared" si="8"/>
        <v>0</v>
      </c>
      <c r="N30" s="35">
        <f t="shared" si="9"/>
        <v>0</v>
      </c>
      <c r="O30" s="35">
        <f t="shared" si="10"/>
        <v>0</v>
      </c>
      <c r="P30" s="36"/>
      <c r="Q30" s="35">
        <f t="shared" si="11"/>
        <v>0</v>
      </c>
      <c r="S30" s="34"/>
    </row>
    <row r="31" spans="2:19" ht="11.25">
      <c r="B31" s="32"/>
      <c r="D31" s="32"/>
      <c r="F31" s="32"/>
      <c r="G31" s="2"/>
      <c r="H31" s="33"/>
      <c r="J31" s="35">
        <f t="shared" si="6"/>
        <v>0</v>
      </c>
      <c r="K31" s="36"/>
      <c r="L31" s="35">
        <f t="shared" si="7"/>
        <v>0</v>
      </c>
      <c r="M31" s="35">
        <f t="shared" si="8"/>
        <v>0</v>
      </c>
      <c r="N31" s="35">
        <f t="shared" si="9"/>
        <v>0</v>
      </c>
      <c r="O31" s="35">
        <f t="shared" si="10"/>
        <v>0</v>
      </c>
      <c r="P31" s="36"/>
      <c r="Q31" s="35">
        <f t="shared" si="11"/>
        <v>0</v>
      </c>
      <c r="S31" s="34"/>
    </row>
    <row r="32" spans="2:19" ht="11.25">
      <c r="B32" s="32"/>
      <c r="D32" s="32"/>
      <c r="F32" s="32"/>
      <c r="G32" s="2"/>
      <c r="H32" s="33"/>
      <c r="J32" s="35">
        <f t="shared" si="6"/>
        <v>0</v>
      </c>
      <c r="K32" s="36"/>
      <c r="L32" s="35">
        <f t="shared" si="7"/>
        <v>0</v>
      </c>
      <c r="M32" s="35">
        <f t="shared" si="8"/>
        <v>0</v>
      </c>
      <c r="N32" s="35">
        <f t="shared" si="9"/>
        <v>0</v>
      </c>
      <c r="O32" s="35">
        <f t="shared" si="10"/>
        <v>0</v>
      </c>
      <c r="P32" s="36"/>
      <c r="Q32" s="35">
        <f t="shared" si="11"/>
        <v>0</v>
      </c>
      <c r="S32" s="34"/>
    </row>
    <row r="33" spans="2:19" ht="11.25">
      <c r="B33" s="32"/>
      <c r="D33" s="32"/>
      <c r="F33" s="32"/>
      <c r="G33" s="2"/>
      <c r="H33" s="33"/>
      <c r="J33" s="35">
        <f t="shared" si="6"/>
        <v>0</v>
      </c>
      <c r="K33" s="36"/>
      <c r="L33" s="35">
        <f t="shared" si="7"/>
        <v>0</v>
      </c>
      <c r="M33" s="35">
        <f t="shared" si="8"/>
        <v>0</v>
      </c>
      <c r="N33" s="35">
        <f t="shared" si="9"/>
        <v>0</v>
      </c>
      <c r="O33" s="35">
        <f t="shared" si="10"/>
        <v>0</v>
      </c>
      <c r="P33" s="36"/>
      <c r="Q33" s="35">
        <f t="shared" si="11"/>
        <v>0</v>
      </c>
      <c r="S33" s="34"/>
    </row>
    <row r="34" spans="2:19" ht="11.25">
      <c r="B34" s="32"/>
      <c r="D34" s="32"/>
      <c r="F34" s="32"/>
      <c r="G34" s="2"/>
      <c r="H34" s="33"/>
      <c r="J34" s="35">
        <f t="shared" si="6"/>
        <v>0</v>
      </c>
      <c r="K34" s="36"/>
      <c r="L34" s="35">
        <f t="shared" si="7"/>
        <v>0</v>
      </c>
      <c r="M34" s="35">
        <f t="shared" si="8"/>
        <v>0</v>
      </c>
      <c r="N34" s="35">
        <f t="shared" si="9"/>
        <v>0</v>
      </c>
      <c r="O34" s="35">
        <f t="shared" si="10"/>
        <v>0</v>
      </c>
      <c r="P34" s="36"/>
      <c r="Q34" s="35">
        <f t="shared" si="11"/>
        <v>0</v>
      </c>
      <c r="S34" s="34"/>
    </row>
    <row r="35" spans="2:19" ht="11.25">
      <c r="B35" s="32"/>
      <c r="D35" s="32"/>
      <c r="F35" s="32"/>
      <c r="G35" s="2"/>
      <c r="H35" s="33"/>
      <c r="J35" s="35">
        <f>ROUND(F35*H35,2)</f>
        <v>0</v>
      </c>
      <c r="K35" s="36"/>
      <c r="L35" s="35">
        <f>ROUND(J35*$L$11,2)</f>
        <v>0</v>
      </c>
      <c r="M35" s="35">
        <f>ROUND(J35*$M$11,2)</f>
        <v>0</v>
      </c>
      <c r="N35" s="35">
        <f>ROUND(SUM(J35,L35)*$N$11,2)</f>
        <v>0</v>
      </c>
      <c r="O35" s="35">
        <f>ROUND(SUM(J35,L35:M35)*$O$11,2)</f>
        <v>0</v>
      </c>
      <c r="P35" s="36"/>
      <c r="Q35" s="35">
        <f>SUM(J35,L35:O35)</f>
        <v>0</v>
      </c>
      <c r="S35" s="34"/>
    </row>
    <row r="36" ht="5.25" customHeight="1"/>
    <row r="37" spans="2:19" ht="11.25">
      <c r="B37" s="38" t="s">
        <v>76</v>
      </c>
      <c r="C37" s="39"/>
      <c r="D37" s="42" t="s">
        <v>77</v>
      </c>
      <c r="E37" s="39"/>
      <c r="F37" s="40">
        <f>SUM(F13:F35)</f>
        <v>0</v>
      </c>
      <c r="G37" s="41"/>
      <c r="H37" s="42" t="s">
        <v>77</v>
      </c>
      <c r="I37" s="39"/>
      <c r="J37" s="43">
        <f>SUM(J13:J35)</f>
        <v>0</v>
      </c>
      <c r="K37" s="39"/>
      <c r="L37" s="43">
        <f>SUM(L13:L35)</f>
        <v>0</v>
      </c>
      <c r="M37" s="43">
        <f>SUM(M13:M35)</f>
        <v>0</v>
      </c>
      <c r="N37" s="43">
        <f>SUM(N13:N35)</f>
        <v>0</v>
      </c>
      <c r="O37" s="43">
        <f>SUM(O13:O35)</f>
        <v>0</v>
      </c>
      <c r="P37" s="39"/>
      <c r="Q37" s="43">
        <f>SUM(Q13:Q35)</f>
        <v>0</v>
      </c>
      <c r="R37" s="39"/>
      <c r="S37" s="44" t="s">
        <v>77</v>
      </c>
    </row>
    <row r="38" ht="5.25" customHeight="1"/>
    <row r="39" spans="2:19" ht="15" customHeight="1">
      <c r="B39" s="95" t="s">
        <v>19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ht="5.25" customHeight="1"/>
    <row r="41" spans="2:19" ht="22.5" customHeight="1">
      <c r="B41" s="29" t="s">
        <v>58</v>
      </c>
      <c r="C41" s="3"/>
      <c r="D41" s="51" t="s">
        <v>100</v>
      </c>
      <c r="E41" s="3"/>
      <c r="F41" s="96" t="s">
        <v>60</v>
      </c>
      <c r="G41" s="3"/>
      <c r="H41" s="96" t="s">
        <v>61</v>
      </c>
      <c r="I41" s="3"/>
      <c r="J41" s="96" t="s">
        <v>62</v>
      </c>
      <c r="K41" s="3"/>
      <c r="L41" s="31"/>
      <c r="M41" s="49" t="s">
        <v>63</v>
      </c>
      <c r="N41" s="7" t="s">
        <v>64</v>
      </c>
      <c r="O41" s="7" t="s">
        <v>65</v>
      </c>
      <c r="P41" s="3"/>
      <c r="Q41" s="98" t="s">
        <v>66</v>
      </c>
      <c r="R41" s="3"/>
      <c r="S41" s="98" t="s">
        <v>67</v>
      </c>
    </row>
    <row r="42" spans="2:19" ht="22.5" customHeight="1">
      <c r="B42" s="30" t="s">
        <v>59</v>
      </c>
      <c r="C42" s="3"/>
      <c r="D42" s="52" t="s">
        <v>78</v>
      </c>
      <c r="E42" s="3"/>
      <c r="F42" s="97"/>
      <c r="G42" s="3"/>
      <c r="H42" s="97"/>
      <c r="I42" s="3"/>
      <c r="J42" s="97"/>
      <c r="K42" s="3"/>
      <c r="L42" s="45"/>
      <c r="M42" s="37">
        <f>STATYSTYKI!$D$6</f>
        <v>0.085</v>
      </c>
      <c r="N42" s="37">
        <f>STATYSTYKI!$D$7</f>
        <v>0.056088</v>
      </c>
      <c r="O42" s="37">
        <f>STATYSTYKI!$D$8</f>
        <v>0.1964</v>
      </c>
      <c r="P42" s="3"/>
      <c r="Q42" s="98"/>
      <c r="R42" s="3"/>
      <c r="S42" s="98"/>
    </row>
    <row r="43" ht="5.25" customHeight="1">
      <c r="L43" s="27"/>
    </row>
    <row r="44" spans="2:19" ht="11.25">
      <c r="B44" s="5" t="s">
        <v>112</v>
      </c>
      <c r="D44" s="5"/>
      <c r="F44" s="32"/>
      <c r="G44" s="2"/>
      <c r="H44" s="55">
        <v>215</v>
      </c>
      <c r="J44" s="35">
        <f>ROUND(F44*H44,2)</f>
        <v>0</v>
      </c>
      <c r="K44" s="36"/>
      <c r="L44" s="46"/>
      <c r="M44" s="35">
        <f>ROUND(J44*$M$11,2)</f>
        <v>0</v>
      </c>
      <c r="N44" s="35">
        <f>ROUND(SUM(J44,L44)*$N$11,2)</f>
        <v>0</v>
      </c>
      <c r="O44" s="35">
        <f>ROUND(SUM(J44,L44:M44)*$O$11,2)</f>
        <v>0</v>
      </c>
      <c r="P44" s="36"/>
      <c r="Q44" s="35">
        <f>SUM(J44,L44:O44)</f>
        <v>0</v>
      </c>
      <c r="S44" s="34"/>
    </row>
    <row r="45" spans="2:19" ht="11.25">
      <c r="B45" s="5" t="s">
        <v>75</v>
      </c>
      <c r="D45" s="5"/>
      <c r="F45" s="32"/>
      <c r="G45" s="2"/>
      <c r="H45" s="55">
        <v>186</v>
      </c>
      <c r="J45" s="35">
        <f aca="true" t="shared" si="12" ref="J45:J58">ROUND(F45*H45,2)</f>
        <v>0</v>
      </c>
      <c r="K45" s="36"/>
      <c r="L45" s="46"/>
      <c r="M45" s="35">
        <f aca="true" t="shared" si="13" ref="M45:M58">ROUND(J45*$M$11,2)</f>
        <v>0</v>
      </c>
      <c r="N45" s="35">
        <f aca="true" t="shared" si="14" ref="N45:N58">ROUND(SUM(J45,L45)*$N$11,2)</f>
        <v>0</v>
      </c>
      <c r="O45" s="35">
        <f aca="true" t="shared" si="15" ref="O45:O58">ROUND(SUM(J45,L45:M45)*$O$11,2)</f>
        <v>0</v>
      </c>
      <c r="P45" s="36"/>
      <c r="Q45" s="35">
        <f aca="true" t="shared" si="16" ref="Q45:Q58">SUM(J45,L45:O45)</f>
        <v>0</v>
      </c>
      <c r="S45" s="34"/>
    </row>
    <row r="46" spans="2:19" ht="11.25">
      <c r="B46" s="5" t="s">
        <v>111</v>
      </c>
      <c r="D46" s="5" t="s">
        <v>101</v>
      </c>
      <c r="F46" s="32"/>
      <c r="G46" s="2"/>
      <c r="H46" s="55">
        <v>166</v>
      </c>
      <c r="J46" s="35">
        <f t="shared" si="12"/>
        <v>0</v>
      </c>
      <c r="K46" s="36"/>
      <c r="L46" s="46"/>
      <c r="M46" s="35">
        <f t="shared" si="13"/>
        <v>0</v>
      </c>
      <c r="N46" s="35">
        <f t="shared" si="14"/>
        <v>0</v>
      </c>
      <c r="O46" s="35">
        <f t="shared" si="15"/>
        <v>0</v>
      </c>
      <c r="P46" s="36"/>
      <c r="Q46" s="35">
        <f t="shared" si="16"/>
        <v>0</v>
      </c>
      <c r="S46" s="34"/>
    </row>
    <row r="47" spans="2:19" ht="11.25">
      <c r="B47" s="5" t="s">
        <v>104</v>
      </c>
      <c r="D47" s="5" t="s">
        <v>101</v>
      </c>
      <c r="F47" s="32"/>
      <c r="G47" s="2"/>
      <c r="H47" s="55">
        <v>133</v>
      </c>
      <c r="J47" s="35">
        <f t="shared" si="12"/>
        <v>0</v>
      </c>
      <c r="K47" s="36"/>
      <c r="L47" s="46"/>
      <c r="M47" s="35">
        <f t="shared" si="13"/>
        <v>0</v>
      </c>
      <c r="N47" s="35">
        <f t="shared" si="14"/>
        <v>0</v>
      </c>
      <c r="O47" s="35">
        <f t="shared" si="15"/>
        <v>0</v>
      </c>
      <c r="P47" s="36"/>
      <c r="Q47" s="35">
        <f t="shared" si="16"/>
        <v>0</v>
      </c>
      <c r="S47" s="34"/>
    </row>
    <row r="48" spans="2:19" ht="11.25">
      <c r="B48" s="5" t="s">
        <v>104</v>
      </c>
      <c r="D48" s="5" t="s">
        <v>102</v>
      </c>
      <c r="F48" s="32"/>
      <c r="G48" s="2"/>
      <c r="H48" s="55">
        <v>107</v>
      </c>
      <c r="J48" s="35">
        <f t="shared" si="12"/>
        <v>0</v>
      </c>
      <c r="K48" s="36"/>
      <c r="L48" s="46"/>
      <c r="M48" s="35">
        <f t="shared" si="13"/>
        <v>0</v>
      </c>
      <c r="N48" s="35">
        <f t="shared" si="14"/>
        <v>0</v>
      </c>
      <c r="O48" s="35">
        <f t="shared" si="15"/>
        <v>0</v>
      </c>
      <c r="P48" s="36"/>
      <c r="Q48" s="35">
        <f t="shared" si="16"/>
        <v>0</v>
      </c>
      <c r="S48" s="34"/>
    </row>
    <row r="49" spans="2:19" ht="11.25">
      <c r="B49" s="5" t="s">
        <v>110</v>
      </c>
      <c r="D49" s="5" t="s">
        <v>101</v>
      </c>
      <c r="F49" s="32"/>
      <c r="G49" s="2"/>
      <c r="H49" s="55">
        <v>66</v>
      </c>
      <c r="J49" s="35">
        <f t="shared" si="12"/>
        <v>0</v>
      </c>
      <c r="K49" s="36"/>
      <c r="L49" s="46"/>
      <c r="M49" s="35">
        <f t="shared" si="13"/>
        <v>0</v>
      </c>
      <c r="N49" s="35">
        <f t="shared" si="14"/>
        <v>0</v>
      </c>
      <c r="O49" s="35">
        <f t="shared" si="15"/>
        <v>0</v>
      </c>
      <c r="P49" s="36"/>
      <c r="Q49" s="35">
        <f t="shared" si="16"/>
        <v>0</v>
      </c>
      <c r="S49" s="34"/>
    </row>
    <row r="50" spans="2:19" ht="11.25">
      <c r="B50" s="5" t="s">
        <v>110</v>
      </c>
      <c r="D50" s="5" t="s">
        <v>102</v>
      </c>
      <c r="F50" s="32"/>
      <c r="G50" s="2"/>
      <c r="H50" s="55">
        <v>65</v>
      </c>
      <c r="J50" s="35">
        <f t="shared" si="12"/>
        <v>0</v>
      </c>
      <c r="K50" s="36"/>
      <c r="L50" s="46"/>
      <c r="M50" s="35">
        <f t="shared" si="13"/>
        <v>0</v>
      </c>
      <c r="N50" s="35">
        <f t="shared" si="14"/>
        <v>0</v>
      </c>
      <c r="O50" s="35">
        <f t="shared" si="15"/>
        <v>0</v>
      </c>
      <c r="P50" s="36"/>
      <c r="Q50" s="35">
        <f t="shared" si="16"/>
        <v>0</v>
      </c>
      <c r="S50" s="34" t="s">
        <v>148</v>
      </c>
    </row>
    <row r="51" spans="2:19" ht="11.25">
      <c r="B51" s="5" t="s">
        <v>106</v>
      </c>
      <c r="D51" s="5" t="s">
        <v>102</v>
      </c>
      <c r="F51" s="32"/>
      <c r="G51" s="2"/>
      <c r="H51" s="55">
        <v>78</v>
      </c>
      <c r="J51" s="35">
        <f t="shared" si="12"/>
        <v>0</v>
      </c>
      <c r="K51" s="36"/>
      <c r="L51" s="46"/>
      <c r="M51" s="35">
        <f t="shared" si="13"/>
        <v>0</v>
      </c>
      <c r="N51" s="35">
        <f t="shared" si="14"/>
        <v>0</v>
      </c>
      <c r="O51" s="35">
        <f t="shared" si="15"/>
        <v>0</v>
      </c>
      <c r="P51" s="36"/>
      <c r="Q51" s="35">
        <f t="shared" si="16"/>
        <v>0</v>
      </c>
      <c r="S51" s="34" t="s">
        <v>148</v>
      </c>
    </row>
    <row r="52" spans="2:19" ht="11.25">
      <c r="B52" s="5" t="s">
        <v>110</v>
      </c>
      <c r="D52" s="5" t="s">
        <v>105</v>
      </c>
      <c r="F52" s="32"/>
      <c r="G52" s="2"/>
      <c r="H52" s="55">
        <v>59</v>
      </c>
      <c r="J52" s="35">
        <f t="shared" si="12"/>
        <v>0</v>
      </c>
      <c r="K52" s="36"/>
      <c r="L52" s="46"/>
      <c r="M52" s="35">
        <f t="shared" si="13"/>
        <v>0</v>
      </c>
      <c r="N52" s="35">
        <f t="shared" si="14"/>
        <v>0</v>
      </c>
      <c r="O52" s="35">
        <f t="shared" si="15"/>
        <v>0</v>
      </c>
      <c r="P52" s="36"/>
      <c r="Q52" s="35">
        <f t="shared" si="16"/>
        <v>0</v>
      </c>
      <c r="S52" s="34" t="s">
        <v>148</v>
      </c>
    </row>
    <row r="53" spans="2:19" ht="11.25">
      <c r="B53" s="5" t="s">
        <v>106</v>
      </c>
      <c r="D53" s="5" t="s">
        <v>105</v>
      </c>
      <c r="F53" s="32"/>
      <c r="G53" s="2"/>
      <c r="H53" s="55">
        <v>73</v>
      </c>
      <c r="J53" s="35">
        <f t="shared" si="12"/>
        <v>0</v>
      </c>
      <c r="K53" s="36"/>
      <c r="L53" s="46"/>
      <c r="M53" s="35">
        <f t="shared" si="13"/>
        <v>0</v>
      </c>
      <c r="N53" s="35">
        <f t="shared" si="14"/>
        <v>0</v>
      </c>
      <c r="O53" s="35">
        <f t="shared" si="15"/>
        <v>0</v>
      </c>
      <c r="P53" s="36"/>
      <c r="Q53" s="35">
        <f t="shared" si="16"/>
        <v>0</v>
      </c>
      <c r="S53" s="34" t="s">
        <v>149</v>
      </c>
    </row>
    <row r="54" spans="2:19" ht="11.25">
      <c r="B54" s="5" t="s">
        <v>107</v>
      </c>
      <c r="D54" s="5" t="s">
        <v>102</v>
      </c>
      <c r="F54" s="32"/>
      <c r="G54" s="2"/>
      <c r="H54" s="55">
        <v>44</v>
      </c>
      <c r="J54" s="35">
        <f t="shared" si="12"/>
        <v>0</v>
      </c>
      <c r="K54" s="36"/>
      <c r="L54" s="46"/>
      <c r="M54" s="35">
        <f t="shared" si="13"/>
        <v>0</v>
      </c>
      <c r="N54" s="35">
        <f t="shared" si="14"/>
        <v>0</v>
      </c>
      <c r="O54" s="35">
        <f t="shared" si="15"/>
        <v>0</v>
      </c>
      <c r="P54" s="36"/>
      <c r="Q54" s="35">
        <f t="shared" si="16"/>
        <v>0</v>
      </c>
      <c r="S54" s="34" t="s">
        <v>149</v>
      </c>
    </row>
    <row r="55" spans="2:19" ht="11.25">
      <c r="B55" s="5" t="s">
        <v>107</v>
      </c>
      <c r="D55" s="5" t="s">
        <v>105</v>
      </c>
      <c r="F55" s="32"/>
      <c r="G55" s="2"/>
      <c r="H55" s="55">
        <v>43</v>
      </c>
      <c r="J55" s="35">
        <f t="shared" si="12"/>
        <v>0</v>
      </c>
      <c r="K55" s="36"/>
      <c r="L55" s="46"/>
      <c r="M55" s="35">
        <f t="shared" si="13"/>
        <v>0</v>
      </c>
      <c r="N55" s="35">
        <f t="shared" si="14"/>
        <v>0</v>
      </c>
      <c r="O55" s="35">
        <f t="shared" si="15"/>
        <v>0</v>
      </c>
      <c r="P55" s="36"/>
      <c r="Q55" s="35">
        <f t="shared" si="16"/>
        <v>0</v>
      </c>
      <c r="S55" s="34" t="s">
        <v>149</v>
      </c>
    </row>
    <row r="56" spans="2:19" ht="11.25">
      <c r="B56" s="5" t="s">
        <v>108</v>
      </c>
      <c r="D56" s="5" t="s">
        <v>105</v>
      </c>
      <c r="F56" s="32"/>
      <c r="G56" s="2"/>
      <c r="H56" s="55">
        <v>31</v>
      </c>
      <c r="J56" s="35">
        <f t="shared" si="12"/>
        <v>0</v>
      </c>
      <c r="K56" s="36"/>
      <c r="L56" s="46"/>
      <c r="M56" s="35">
        <f t="shared" si="13"/>
        <v>0</v>
      </c>
      <c r="N56" s="35">
        <f t="shared" si="14"/>
        <v>0</v>
      </c>
      <c r="O56" s="35">
        <f t="shared" si="15"/>
        <v>0</v>
      </c>
      <c r="P56" s="36"/>
      <c r="Q56" s="35">
        <f t="shared" si="16"/>
        <v>0</v>
      </c>
      <c r="S56" s="34" t="s">
        <v>149</v>
      </c>
    </row>
    <row r="57" spans="2:19" ht="11.25">
      <c r="B57" s="5" t="s">
        <v>109</v>
      </c>
      <c r="D57" s="5" t="s">
        <v>105</v>
      </c>
      <c r="F57" s="32"/>
      <c r="G57" s="2"/>
      <c r="H57" s="55">
        <v>31</v>
      </c>
      <c r="J57" s="35">
        <f t="shared" si="12"/>
        <v>0</v>
      </c>
      <c r="K57" s="36"/>
      <c r="L57" s="46"/>
      <c r="M57" s="35">
        <f t="shared" si="13"/>
        <v>0</v>
      </c>
      <c r="N57" s="35">
        <f t="shared" si="14"/>
        <v>0</v>
      </c>
      <c r="O57" s="35">
        <f t="shared" si="15"/>
        <v>0</v>
      </c>
      <c r="P57" s="36"/>
      <c r="Q57" s="35">
        <f t="shared" si="16"/>
        <v>0</v>
      </c>
      <c r="S57" s="34" t="s">
        <v>149</v>
      </c>
    </row>
    <row r="58" spans="2:19" ht="11.25">
      <c r="B58" s="32"/>
      <c r="D58" s="32"/>
      <c r="F58" s="32"/>
      <c r="G58" s="2"/>
      <c r="H58" s="33"/>
      <c r="J58" s="35">
        <f t="shared" si="12"/>
        <v>0</v>
      </c>
      <c r="K58" s="36"/>
      <c r="L58" s="46"/>
      <c r="M58" s="35">
        <f t="shared" si="13"/>
        <v>0</v>
      </c>
      <c r="N58" s="35">
        <f t="shared" si="14"/>
        <v>0</v>
      </c>
      <c r="O58" s="35">
        <f t="shared" si="15"/>
        <v>0</v>
      </c>
      <c r="P58" s="36"/>
      <c r="Q58" s="35">
        <f t="shared" si="16"/>
        <v>0</v>
      </c>
      <c r="S58" s="34"/>
    </row>
    <row r="59" ht="5.25" customHeight="1">
      <c r="L59" s="27"/>
    </row>
    <row r="60" spans="2:19" ht="11.25">
      <c r="B60" s="38" t="s">
        <v>76</v>
      </c>
      <c r="C60" s="39"/>
      <c r="D60" s="42" t="s">
        <v>77</v>
      </c>
      <c r="E60" s="39"/>
      <c r="F60" s="40">
        <f>SUM(F44:F58)</f>
        <v>0</v>
      </c>
      <c r="G60" s="41"/>
      <c r="H60" s="42" t="s">
        <v>77</v>
      </c>
      <c r="I60" s="39"/>
      <c r="J60" s="43">
        <f>SUM(J44:J58)</f>
        <v>0</v>
      </c>
      <c r="K60" s="39"/>
      <c r="L60" s="46"/>
      <c r="M60" s="43">
        <f>SUM(M44:M58)</f>
        <v>0</v>
      </c>
      <c r="N60" s="43">
        <f>SUM(N44:N58)</f>
        <v>0</v>
      </c>
      <c r="O60" s="43">
        <f>SUM(O44:O58)</f>
        <v>0</v>
      </c>
      <c r="P60" s="39"/>
      <c r="Q60" s="43">
        <f>SUM(Q44:Q58)</f>
        <v>0</v>
      </c>
      <c r="R60" s="39"/>
      <c r="S60" s="44" t="s">
        <v>77</v>
      </c>
    </row>
    <row r="61" ht="5.25" customHeight="1"/>
    <row r="62" spans="2:19" ht="25.5" customHeight="1">
      <c r="B62" s="95" t="s">
        <v>137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ht="5.25" customHeight="1"/>
    <row r="64" spans="2:19" ht="22.5" customHeight="1">
      <c r="B64" s="98" t="s">
        <v>78</v>
      </c>
      <c r="C64" s="98"/>
      <c r="D64" s="98"/>
      <c r="E64" s="3"/>
      <c r="F64" s="96" t="s">
        <v>60</v>
      </c>
      <c r="G64" s="3"/>
      <c r="H64" s="96" t="s">
        <v>61</v>
      </c>
      <c r="I64" s="3"/>
      <c r="J64" s="96" t="s">
        <v>62</v>
      </c>
      <c r="K64" s="3"/>
      <c r="L64" s="31"/>
      <c r="M64" s="31"/>
      <c r="N64" s="31"/>
      <c r="O64" s="7" t="s">
        <v>65</v>
      </c>
      <c r="P64" s="3"/>
      <c r="Q64" s="98" t="s">
        <v>66</v>
      </c>
      <c r="R64" s="3"/>
      <c r="S64" s="98" t="s">
        <v>67</v>
      </c>
    </row>
    <row r="65" spans="2:19" ht="22.5" customHeight="1">
      <c r="B65" s="98"/>
      <c r="C65" s="98"/>
      <c r="D65" s="98"/>
      <c r="E65" s="3"/>
      <c r="F65" s="97"/>
      <c r="G65" s="3"/>
      <c r="H65" s="97"/>
      <c r="I65" s="3"/>
      <c r="J65" s="97"/>
      <c r="K65" s="3"/>
      <c r="L65" s="45"/>
      <c r="M65" s="45"/>
      <c r="N65" s="45"/>
      <c r="O65" s="37">
        <f>STATYSTYKI!$D$8</f>
        <v>0.1964</v>
      </c>
      <c r="P65" s="3"/>
      <c r="Q65" s="98"/>
      <c r="R65" s="3"/>
      <c r="S65" s="98"/>
    </row>
    <row r="66" spans="12:14" ht="5.25" customHeight="1">
      <c r="L66" s="27"/>
      <c r="M66" s="27"/>
      <c r="N66" s="27"/>
    </row>
    <row r="67" spans="2:19" ht="11.25">
      <c r="B67" s="99"/>
      <c r="C67" s="99"/>
      <c r="D67" s="99"/>
      <c r="F67" s="32"/>
      <c r="G67" s="2"/>
      <c r="H67" s="33"/>
      <c r="I67" s="36"/>
      <c r="J67" s="35">
        <f>ROUND(F67*H67,2)</f>
        <v>0</v>
      </c>
      <c r="K67" s="36"/>
      <c r="L67" s="46"/>
      <c r="M67" s="46"/>
      <c r="N67" s="46"/>
      <c r="O67" s="35">
        <f>ROUND(SUM(J67,L67:M67)*$O$11,2)</f>
        <v>0</v>
      </c>
      <c r="P67" s="36"/>
      <c r="Q67" s="35">
        <f>SUM(J67,L67:O67)</f>
        <v>0</v>
      </c>
      <c r="S67" s="34"/>
    </row>
    <row r="68" spans="2:19" ht="11.25">
      <c r="B68" s="99"/>
      <c r="C68" s="99"/>
      <c r="D68" s="99"/>
      <c r="F68" s="32"/>
      <c r="G68" s="2"/>
      <c r="H68" s="33"/>
      <c r="I68" s="36"/>
      <c r="J68" s="35">
        <f>ROUND(F68*H68,2)</f>
        <v>0</v>
      </c>
      <c r="K68" s="36"/>
      <c r="L68" s="46"/>
      <c r="M68" s="46"/>
      <c r="N68" s="46"/>
      <c r="O68" s="35">
        <f>ROUND(SUM(J68,L68:M68)*$O$11,2)</f>
        <v>0</v>
      </c>
      <c r="P68" s="36"/>
      <c r="Q68" s="35">
        <f>SUM(J68,L68:O68)</f>
        <v>0</v>
      </c>
      <c r="S68" s="34"/>
    </row>
    <row r="69" spans="2:19" ht="11.25">
      <c r="B69" s="99"/>
      <c r="C69" s="99"/>
      <c r="D69" s="99"/>
      <c r="F69" s="32"/>
      <c r="G69" s="2"/>
      <c r="H69" s="33"/>
      <c r="I69" s="36"/>
      <c r="J69" s="35">
        <f>ROUND(F69*H69,2)</f>
        <v>0</v>
      </c>
      <c r="K69" s="36"/>
      <c r="L69" s="46"/>
      <c r="M69" s="46"/>
      <c r="N69" s="46"/>
      <c r="O69" s="35">
        <f>ROUND(SUM(J69,L69:M69)*$O$11,2)</f>
        <v>0</v>
      </c>
      <c r="P69" s="36"/>
      <c r="Q69" s="35">
        <f>SUM(J69,L69:O69)</f>
        <v>0</v>
      </c>
      <c r="S69" s="34"/>
    </row>
    <row r="70" spans="2:19" ht="11.25">
      <c r="B70" s="99"/>
      <c r="C70" s="99"/>
      <c r="D70" s="99"/>
      <c r="F70" s="32"/>
      <c r="G70" s="2"/>
      <c r="H70" s="33"/>
      <c r="I70" s="36"/>
      <c r="J70" s="35">
        <f>ROUND(F70*H70,2)</f>
        <v>0</v>
      </c>
      <c r="K70" s="36"/>
      <c r="L70" s="46"/>
      <c r="M70" s="46"/>
      <c r="N70" s="46"/>
      <c r="O70" s="35">
        <f>ROUND(SUM(J70,L70:M70)*$O$11,2)</f>
        <v>0</v>
      </c>
      <c r="P70" s="36"/>
      <c r="Q70" s="35">
        <f>SUM(J70,L70:O70)</f>
        <v>0</v>
      </c>
      <c r="S70" s="34"/>
    </row>
    <row r="71" spans="2:19" ht="11.25">
      <c r="B71" s="99"/>
      <c r="C71" s="99"/>
      <c r="D71" s="99"/>
      <c r="F71" s="32"/>
      <c r="G71" s="2"/>
      <c r="H71" s="33"/>
      <c r="I71" s="36"/>
      <c r="J71" s="35">
        <f>ROUND(F71*H71,2)</f>
        <v>0</v>
      </c>
      <c r="K71" s="36"/>
      <c r="L71" s="46"/>
      <c r="M71" s="46"/>
      <c r="N71" s="46"/>
      <c r="O71" s="35">
        <f>ROUND(SUM(J71,L71:M71)*$O$11,2)</f>
        <v>0</v>
      </c>
      <c r="P71" s="36"/>
      <c r="Q71" s="35">
        <f>SUM(J71,L71:O71)</f>
        <v>0</v>
      </c>
      <c r="S71" s="34"/>
    </row>
    <row r="72" spans="12:14" ht="5.25" customHeight="1">
      <c r="L72" s="27"/>
      <c r="M72" s="27"/>
      <c r="N72" s="27"/>
    </row>
    <row r="73" spans="2:19" ht="11.25">
      <c r="B73" s="100" t="s">
        <v>76</v>
      </c>
      <c r="C73" s="101"/>
      <c r="D73" s="102"/>
      <c r="E73" s="39"/>
      <c r="F73" s="40">
        <f>SUM(F67:F71)</f>
        <v>0</v>
      </c>
      <c r="G73" s="41"/>
      <c r="H73" s="42" t="s">
        <v>77</v>
      </c>
      <c r="I73" s="39"/>
      <c r="J73" s="43">
        <f>SUM(J67:J71)</f>
        <v>0</v>
      </c>
      <c r="K73" s="39"/>
      <c r="L73" s="47"/>
      <c r="M73" s="47"/>
      <c r="N73" s="47"/>
      <c r="O73" s="43">
        <f>SUM(O67:O71)</f>
        <v>0</v>
      </c>
      <c r="P73" s="39"/>
      <c r="Q73" s="43">
        <f>SUM(Q67:Q71)</f>
        <v>0</v>
      </c>
      <c r="R73" s="39"/>
      <c r="S73" s="44" t="s">
        <v>77</v>
      </c>
    </row>
    <row r="74" ht="5.25" customHeight="1"/>
    <row r="75" spans="2:19" ht="15" customHeight="1">
      <c r="B75" s="95" t="s">
        <v>138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ht="5.25" customHeight="1"/>
    <row r="77" spans="2:6" ht="11.25">
      <c r="B77" s="106" t="s">
        <v>79</v>
      </c>
      <c r="C77" s="106"/>
      <c r="D77" s="106"/>
      <c r="E77" s="106"/>
      <c r="F77" s="106"/>
    </row>
    <row r="78" spans="2:8" ht="11.25">
      <c r="B78" s="107" t="s">
        <v>80</v>
      </c>
      <c r="C78" s="107"/>
      <c r="D78" s="107"/>
      <c r="E78" s="107"/>
      <c r="F78" s="107"/>
      <c r="G78" s="107"/>
      <c r="H78" s="107"/>
    </row>
    <row r="79" ht="5.25" customHeight="1"/>
    <row r="80" spans="2:19" ht="22.5" customHeight="1">
      <c r="B80" s="98" t="s">
        <v>78</v>
      </c>
      <c r="C80" s="98"/>
      <c r="D80" s="98"/>
      <c r="E80" s="3"/>
      <c r="F80" s="96" t="s">
        <v>60</v>
      </c>
      <c r="G80" s="3"/>
      <c r="H80" s="96" t="s">
        <v>61</v>
      </c>
      <c r="I80" s="3"/>
      <c r="J80" s="96" t="s">
        <v>62</v>
      </c>
      <c r="K80" s="3"/>
      <c r="L80" s="31"/>
      <c r="M80" s="31"/>
      <c r="N80" s="31"/>
      <c r="O80" s="31"/>
      <c r="P80" s="3"/>
      <c r="Q80" s="98" t="s">
        <v>66</v>
      </c>
      <c r="R80" s="3"/>
      <c r="S80" s="98" t="s">
        <v>67</v>
      </c>
    </row>
    <row r="81" spans="2:19" ht="22.5" customHeight="1">
      <c r="B81" s="98"/>
      <c r="C81" s="98"/>
      <c r="D81" s="98"/>
      <c r="E81" s="3"/>
      <c r="F81" s="97"/>
      <c r="G81" s="3"/>
      <c r="H81" s="97"/>
      <c r="I81" s="3"/>
      <c r="J81" s="97"/>
      <c r="K81" s="3"/>
      <c r="L81" s="45"/>
      <c r="M81" s="45"/>
      <c r="N81" s="45"/>
      <c r="O81" s="45"/>
      <c r="P81" s="3"/>
      <c r="Q81" s="98"/>
      <c r="R81" s="3"/>
      <c r="S81" s="98"/>
    </row>
    <row r="82" spans="12:15" ht="5.25" customHeight="1">
      <c r="L82" s="27"/>
      <c r="M82" s="27"/>
      <c r="N82" s="27"/>
      <c r="O82" s="27"/>
    </row>
    <row r="83" spans="2:19" ht="11.25">
      <c r="B83" s="99"/>
      <c r="C83" s="99"/>
      <c r="D83" s="99"/>
      <c r="F83" s="32"/>
      <c r="G83" s="2"/>
      <c r="H83" s="33"/>
      <c r="I83" s="36"/>
      <c r="J83" s="35">
        <f>ROUND(F83*H83,2)</f>
        <v>0</v>
      </c>
      <c r="K83" s="36"/>
      <c r="L83" s="46"/>
      <c r="M83" s="46"/>
      <c r="N83" s="46"/>
      <c r="O83" s="46"/>
      <c r="P83" s="36"/>
      <c r="Q83" s="35">
        <f>SUM(J83,L83:O83)</f>
        <v>0</v>
      </c>
      <c r="S83" s="34"/>
    </row>
    <row r="84" spans="2:19" ht="11.25">
      <c r="B84" s="99"/>
      <c r="C84" s="99"/>
      <c r="D84" s="99"/>
      <c r="F84" s="32"/>
      <c r="G84" s="2"/>
      <c r="H84" s="33"/>
      <c r="I84" s="36"/>
      <c r="J84" s="35">
        <f>ROUND(F84*H84,2)</f>
        <v>0</v>
      </c>
      <c r="K84" s="36"/>
      <c r="L84" s="46"/>
      <c r="M84" s="46"/>
      <c r="N84" s="46"/>
      <c r="O84" s="46"/>
      <c r="P84" s="36"/>
      <c r="Q84" s="35">
        <f>SUM(J84,L84:O84)</f>
        <v>0</v>
      </c>
      <c r="S84" s="34"/>
    </row>
    <row r="85" spans="2:19" ht="11.25">
      <c r="B85" s="99"/>
      <c r="C85" s="99"/>
      <c r="D85" s="99"/>
      <c r="F85" s="32"/>
      <c r="G85" s="2"/>
      <c r="H85" s="33"/>
      <c r="I85" s="36"/>
      <c r="J85" s="35">
        <f>ROUND(F85*H85,2)</f>
        <v>0</v>
      </c>
      <c r="K85" s="36"/>
      <c r="L85" s="46"/>
      <c r="M85" s="46"/>
      <c r="N85" s="46"/>
      <c r="O85" s="46"/>
      <c r="P85" s="36"/>
      <c r="Q85" s="35">
        <f>SUM(J85,L85:O85)</f>
        <v>0</v>
      </c>
      <c r="S85" s="34"/>
    </row>
    <row r="86" spans="2:19" ht="11.25">
      <c r="B86" s="99"/>
      <c r="C86" s="99"/>
      <c r="D86" s="99"/>
      <c r="F86" s="32"/>
      <c r="G86" s="2"/>
      <c r="H86" s="33"/>
      <c r="I86" s="36"/>
      <c r="J86" s="35">
        <f>ROUND(F86*H86,2)</f>
        <v>0</v>
      </c>
      <c r="K86" s="36"/>
      <c r="L86" s="46"/>
      <c r="M86" s="46"/>
      <c r="N86" s="46"/>
      <c r="O86" s="46"/>
      <c r="P86" s="36"/>
      <c r="Q86" s="35">
        <f>SUM(J86,L86:O86)</f>
        <v>0</v>
      </c>
      <c r="S86" s="34"/>
    </row>
    <row r="87" spans="2:19" ht="11.25">
      <c r="B87" s="99"/>
      <c r="C87" s="99"/>
      <c r="D87" s="99"/>
      <c r="F87" s="32"/>
      <c r="G87" s="2"/>
      <c r="H87" s="33"/>
      <c r="I87" s="36"/>
      <c r="J87" s="35">
        <f>ROUND(F87*H87,2)</f>
        <v>0</v>
      </c>
      <c r="K87" s="36"/>
      <c r="L87" s="46"/>
      <c r="M87" s="46"/>
      <c r="N87" s="46"/>
      <c r="O87" s="46"/>
      <c r="P87" s="36"/>
      <c r="Q87" s="35">
        <f>SUM(J87,L87:O87)</f>
        <v>0</v>
      </c>
      <c r="S87" s="34"/>
    </row>
    <row r="88" spans="12:15" ht="5.25" customHeight="1">
      <c r="L88" s="27"/>
      <c r="M88" s="27"/>
      <c r="N88" s="27"/>
      <c r="O88" s="27"/>
    </row>
    <row r="89" spans="2:19" ht="11.25">
      <c r="B89" s="100" t="s">
        <v>76</v>
      </c>
      <c r="C89" s="101"/>
      <c r="D89" s="102"/>
      <c r="E89" s="39"/>
      <c r="F89" s="40">
        <f>SUM(F83:F87)</f>
        <v>0</v>
      </c>
      <c r="G89" s="41"/>
      <c r="H89" s="42" t="s">
        <v>77</v>
      </c>
      <c r="I89" s="39"/>
      <c r="J89" s="43">
        <f>SUM(J83:J87)</f>
        <v>0</v>
      </c>
      <c r="K89" s="39"/>
      <c r="L89" s="47"/>
      <c r="M89" s="47"/>
      <c r="N89" s="47"/>
      <c r="O89" s="47"/>
      <c r="P89" s="39"/>
      <c r="Q89" s="43">
        <f>SUM(Q83:Q87)</f>
        <v>0</v>
      </c>
      <c r="R89" s="39"/>
      <c r="S89" s="44" t="s">
        <v>77</v>
      </c>
    </row>
    <row r="90" ht="5.25" customHeight="1"/>
    <row r="91" spans="2:6" ht="11.25">
      <c r="B91" s="106" t="s">
        <v>81</v>
      </c>
      <c r="C91" s="106"/>
      <c r="D91" s="106"/>
      <c r="E91" s="106"/>
      <c r="F91" s="106"/>
    </row>
    <row r="92" spans="2:12" ht="11.25" customHeight="1">
      <c r="B92" s="107" t="s">
        <v>119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ht="5.25" customHeight="1"/>
    <row r="94" spans="2:19" ht="22.5" customHeight="1">
      <c r="B94" s="98" t="s">
        <v>78</v>
      </c>
      <c r="C94" s="98"/>
      <c r="D94" s="98"/>
      <c r="E94" s="3"/>
      <c r="F94" s="96" t="s">
        <v>60</v>
      </c>
      <c r="G94" s="3"/>
      <c r="H94" s="96" t="s">
        <v>61</v>
      </c>
      <c r="I94" s="3"/>
      <c r="J94" s="96" t="s">
        <v>62</v>
      </c>
      <c r="K94" s="3"/>
      <c r="L94" s="31"/>
      <c r="M94" s="31"/>
      <c r="N94" s="31"/>
      <c r="O94" s="7" t="s">
        <v>65</v>
      </c>
      <c r="P94" s="3"/>
      <c r="Q94" s="98" t="s">
        <v>66</v>
      </c>
      <c r="R94" s="3"/>
      <c r="S94" s="98" t="s">
        <v>67</v>
      </c>
    </row>
    <row r="95" spans="2:19" ht="22.5" customHeight="1">
      <c r="B95" s="98"/>
      <c r="C95" s="98"/>
      <c r="D95" s="98"/>
      <c r="E95" s="3"/>
      <c r="F95" s="97"/>
      <c r="G95" s="3"/>
      <c r="H95" s="97"/>
      <c r="I95" s="3"/>
      <c r="J95" s="97"/>
      <c r="K95" s="3"/>
      <c r="L95" s="45"/>
      <c r="M95" s="45"/>
      <c r="N95" s="45"/>
      <c r="O95" s="37">
        <f>STATYSTYKI!$D$8</f>
        <v>0.1964</v>
      </c>
      <c r="P95" s="3"/>
      <c r="Q95" s="98"/>
      <c r="R95" s="3"/>
      <c r="S95" s="98"/>
    </row>
    <row r="96" spans="12:14" ht="5.25" customHeight="1">
      <c r="L96" s="27"/>
      <c r="M96" s="27"/>
      <c r="N96" s="27"/>
    </row>
    <row r="97" spans="2:19" ht="11.25">
      <c r="B97" s="99"/>
      <c r="C97" s="99"/>
      <c r="D97" s="99"/>
      <c r="F97" s="32"/>
      <c r="G97" s="2"/>
      <c r="H97" s="33"/>
      <c r="I97" s="36"/>
      <c r="J97" s="35">
        <f>ROUND(F97*H97,2)</f>
        <v>0</v>
      </c>
      <c r="K97" s="36"/>
      <c r="L97" s="46"/>
      <c r="M97" s="46"/>
      <c r="N97" s="46"/>
      <c r="O97" s="35">
        <f>ROUND(SUM(J97,L97:M97)*$O$11,2)</f>
        <v>0</v>
      </c>
      <c r="P97" s="36"/>
      <c r="Q97" s="35">
        <f>SUM(J97,L97:O97)</f>
        <v>0</v>
      </c>
      <c r="S97" s="34"/>
    </row>
    <row r="98" spans="2:19" ht="11.25">
      <c r="B98" s="99"/>
      <c r="C98" s="99"/>
      <c r="D98" s="99"/>
      <c r="F98" s="32"/>
      <c r="G98" s="2"/>
      <c r="H98" s="33"/>
      <c r="I98" s="36"/>
      <c r="J98" s="35">
        <f>ROUND(F98*H98,2)</f>
        <v>0</v>
      </c>
      <c r="K98" s="36"/>
      <c r="L98" s="46"/>
      <c r="M98" s="46"/>
      <c r="N98" s="46"/>
      <c r="O98" s="35">
        <f>ROUND(SUM(J98,L98:M98)*$O$11,2)</f>
        <v>0</v>
      </c>
      <c r="P98" s="36"/>
      <c r="Q98" s="35">
        <f>SUM(J98,L98:O98)</f>
        <v>0</v>
      </c>
      <c r="S98" s="34"/>
    </row>
    <row r="99" spans="2:19" ht="11.25">
      <c r="B99" s="99"/>
      <c r="C99" s="99"/>
      <c r="D99" s="99"/>
      <c r="F99" s="32"/>
      <c r="G99" s="2"/>
      <c r="H99" s="33"/>
      <c r="I99" s="36"/>
      <c r="J99" s="35">
        <f>ROUND(F99*H99,2)</f>
        <v>0</v>
      </c>
      <c r="K99" s="36"/>
      <c r="L99" s="46"/>
      <c r="M99" s="46"/>
      <c r="N99" s="46"/>
      <c r="O99" s="35">
        <f>ROUND(SUM(J99,L99:M99)*$O$11,2)</f>
        <v>0</v>
      </c>
      <c r="P99" s="36"/>
      <c r="Q99" s="35">
        <f>SUM(J99,L99:O99)</f>
        <v>0</v>
      </c>
      <c r="S99" s="34"/>
    </row>
    <row r="100" spans="2:19" ht="11.25">
      <c r="B100" s="99"/>
      <c r="C100" s="99"/>
      <c r="D100" s="99"/>
      <c r="F100" s="32"/>
      <c r="G100" s="2"/>
      <c r="H100" s="33"/>
      <c r="I100" s="36"/>
      <c r="J100" s="35">
        <f>ROUND(F100*H100,2)</f>
        <v>0</v>
      </c>
      <c r="K100" s="36"/>
      <c r="L100" s="46"/>
      <c r="M100" s="46"/>
      <c r="N100" s="46"/>
      <c r="O100" s="35">
        <f>ROUND(SUM(J100,L100:M100)*$O$11,2)</f>
        <v>0</v>
      </c>
      <c r="P100" s="36"/>
      <c r="Q100" s="35">
        <f>SUM(J100,L100:O100)</f>
        <v>0</v>
      </c>
      <c r="S100" s="34"/>
    </row>
    <row r="101" spans="2:19" ht="11.25">
      <c r="B101" s="99"/>
      <c r="C101" s="99"/>
      <c r="D101" s="99"/>
      <c r="F101" s="32"/>
      <c r="G101" s="2"/>
      <c r="H101" s="33"/>
      <c r="I101" s="36"/>
      <c r="J101" s="35">
        <f>ROUND(F101*H101,2)</f>
        <v>0</v>
      </c>
      <c r="K101" s="36"/>
      <c r="L101" s="46"/>
      <c r="M101" s="46"/>
      <c r="N101" s="46"/>
      <c r="O101" s="35">
        <f>ROUND(SUM(J101,L101:M101)*$O$11,2)</f>
        <v>0</v>
      </c>
      <c r="P101" s="36"/>
      <c r="Q101" s="35">
        <f>SUM(J101,L101:O101)</f>
        <v>0</v>
      </c>
      <c r="S101" s="34"/>
    </row>
    <row r="102" spans="12:14" ht="5.25" customHeight="1">
      <c r="L102" s="27"/>
      <c r="M102" s="27"/>
      <c r="N102" s="27"/>
    </row>
    <row r="103" spans="2:19" ht="11.25">
      <c r="B103" s="100" t="s">
        <v>76</v>
      </c>
      <c r="C103" s="101"/>
      <c r="D103" s="102"/>
      <c r="E103" s="39"/>
      <c r="F103" s="40">
        <f>SUM(F97:F101)</f>
        <v>0</v>
      </c>
      <c r="G103" s="41"/>
      <c r="H103" s="42" t="s">
        <v>77</v>
      </c>
      <c r="I103" s="39"/>
      <c r="J103" s="43">
        <f>SUM(J97:J101)</f>
        <v>0</v>
      </c>
      <c r="K103" s="39"/>
      <c r="L103" s="47"/>
      <c r="M103" s="47"/>
      <c r="N103" s="47"/>
      <c r="O103" s="43">
        <f>SUM(O97:O101)</f>
        <v>0</v>
      </c>
      <c r="P103" s="39"/>
      <c r="Q103" s="43">
        <f>SUM(Q97:Q101)</f>
        <v>0</v>
      </c>
      <c r="R103" s="39"/>
      <c r="S103" s="44" t="s">
        <v>77</v>
      </c>
    </row>
    <row r="104" ht="5.25" customHeight="1"/>
    <row r="105" spans="2:19" ht="15" customHeight="1">
      <c r="B105" s="95" t="s">
        <v>20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ht="5.25" customHeight="1"/>
    <row r="107" spans="2:19" ht="15" customHeight="1">
      <c r="B107" s="95" t="s">
        <v>129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ht="5.25" customHeight="1"/>
    <row r="109" spans="2:19" ht="22.5" customHeight="1">
      <c r="B109" s="98" t="s">
        <v>78</v>
      </c>
      <c r="C109" s="98"/>
      <c r="D109" s="98"/>
      <c r="E109" s="3"/>
      <c r="F109" s="96" t="s">
        <v>124</v>
      </c>
      <c r="G109" s="3"/>
      <c r="H109" s="96" t="s">
        <v>61</v>
      </c>
      <c r="I109" s="3"/>
      <c r="J109" s="96" t="s">
        <v>62</v>
      </c>
      <c r="K109" s="3"/>
      <c r="L109" s="31"/>
      <c r="M109" s="31"/>
      <c r="N109" s="7" t="s">
        <v>64</v>
      </c>
      <c r="O109" s="7" t="s">
        <v>65</v>
      </c>
      <c r="P109" s="3"/>
      <c r="Q109" s="98" t="s">
        <v>66</v>
      </c>
      <c r="R109" s="3"/>
      <c r="S109" s="98" t="s">
        <v>67</v>
      </c>
    </row>
    <row r="110" spans="2:19" ht="22.5" customHeight="1">
      <c r="B110" s="98"/>
      <c r="C110" s="98"/>
      <c r="D110" s="98"/>
      <c r="E110" s="3"/>
      <c r="F110" s="97"/>
      <c r="G110" s="3"/>
      <c r="H110" s="97"/>
      <c r="I110" s="3"/>
      <c r="J110" s="97"/>
      <c r="K110" s="3"/>
      <c r="L110" s="45"/>
      <c r="M110" s="45"/>
      <c r="N110" s="37">
        <f>STATYSTYKI!$D$7</f>
        <v>0.056088</v>
      </c>
      <c r="O110" s="37">
        <f>STATYSTYKI!$D$8</f>
        <v>0.1964</v>
      </c>
      <c r="P110" s="3"/>
      <c r="Q110" s="98"/>
      <c r="R110" s="3"/>
      <c r="S110" s="98"/>
    </row>
    <row r="111" spans="12:13" ht="5.25" customHeight="1">
      <c r="L111" s="27"/>
      <c r="M111" s="27"/>
    </row>
    <row r="112" spans="2:19" ht="11.25">
      <c r="B112" s="108" t="s">
        <v>82</v>
      </c>
      <c r="C112" s="108"/>
      <c r="D112" s="108"/>
      <c r="F112" s="32"/>
      <c r="G112" s="2"/>
      <c r="H112" s="33"/>
      <c r="J112" s="35">
        <f>ROUND(F112*H112,2)</f>
        <v>0</v>
      </c>
      <c r="K112" s="36"/>
      <c r="L112" s="46"/>
      <c r="M112" s="46"/>
      <c r="N112" s="35">
        <f>ROUND(SUM(J112,L112)*$N$11,2)</f>
        <v>0</v>
      </c>
      <c r="O112" s="35">
        <f>ROUND(SUM(J112,L112:M112)*$O$11,2)</f>
        <v>0</v>
      </c>
      <c r="P112" s="36"/>
      <c r="Q112" s="35">
        <f>SUM(J112,L112:O112)</f>
        <v>0</v>
      </c>
      <c r="S112" s="34"/>
    </row>
    <row r="113" spans="2:19" ht="11.25">
      <c r="B113" s="108" t="s">
        <v>83</v>
      </c>
      <c r="C113" s="108"/>
      <c r="D113" s="108"/>
      <c r="F113" s="32"/>
      <c r="G113" s="2"/>
      <c r="H113" s="33"/>
      <c r="J113" s="35">
        <f aca="true" t="shared" si="17" ref="J113:J119">ROUND(F113*H113,2)</f>
        <v>0</v>
      </c>
      <c r="K113" s="36"/>
      <c r="L113" s="46"/>
      <c r="M113" s="46"/>
      <c r="N113" s="35">
        <f aca="true" t="shared" si="18" ref="N113:N119">ROUND(SUM(J113,L113)*$N$11,2)</f>
        <v>0</v>
      </c>
      <c r="O113" s="35">
        <f aca="true" t="shared" si="19" ref="O113:O119">ROUND(SUM(J113,L113:M113)*$O$11,2)</f>
        <v>0</v>
      </c>
      <c r="P113" s="36"/>
      <c r="Q113" s="35">
        <f aca="true" t="shared" si="20" ref="Q113:Q119">SUM(J113,L113:O113)</f>
        <v>0</v>
      </c>
      <c r="S113" s="34"/>
    </row>
    <row r="114" spans="2:19" ht="11.25">
      <c r="B114" s="108" t="s">
        <v>84</v>
      </c>
      <c r="C114" s="108"/>
      <c r="D114" s="108"/>
      <c r="F114" s="32"/>
      <c r="G114" s="2"/>
      <c r="H114" s="33"/>
      <c r="J114" s="35">
        <f t="shared" si="17"/>
        <v>0</v>
      </c>
      <c r="K114" s="36"/>
      <c r="L114" s="46"/>
      <c r="M114" s="46"/>
      <c r="N114" s="35">
        <f t="shared" si="18"/>
        <v>0</v>
      </c>
      <c r="O114" s="35">
        <f t="shared" si="19"/>
        <v>0</v>
      </c>
      <c r="P114" s="36"/>
      <c r="Q114" s="35">
        <f t="shared" si="20"/>
        <v>0</v>
      </c>
      <c r="S114" s="34"/>
    </row>
    <row r="115" spans="2:19" ht="11.25">
      <c r="B115" s="108" t="s">
        <v>85</v>
      </c>
      <c r="C115" s="108"/>
      <c r="D115" s="108"/>
      <c r="F115" s="32"/>
      <c r="G115" s="2"/>
      <c r="H115" s="33"/>
      <c r="J115" s="35">
        <f t="shared" si="17"/>
        <v>0</v>
      </c>
      <c r="K115" s="36"/>
      <c r="L115" s="46"/>
      <c r="M115" s="46"/>
      <c r="N115" s="35">
        <f t="shared" si="18"/>
        <v>0</v>
      </c>
      <c r="O115" s="35">
        <f t="shared" si="19"/>
        <v>0</v>
      </c>
      <c r="P115" s="36"/>
      <c r="Q115" s="35">
        <f t="shared" si="20"/>
        <v>0</v>
      </c>
      <c r="S115" s="34"/>
    </row>
    <row r="116" spans="2:19" ht="11.25">
      <c r="B116" s="108" t="s">
        <v>86</v>
      </c>
      <c r="C116" s="108"/>
      <c r="D116" s="108"/>
      <c r="F116" s="32"/>
      <c r="G116" s="2"/>
      <c r="H116" s="33"/>
      <c r="J116" s="35">
        <f t="shared" si="17"/>
        <v>0</v>
      </c>
      <c r="K116" s="36"/>
      <c r="L116" s="46"/>
      <c r="M116" s="46"/>
      <c r="N116" s="35">
        <f t="shared" si="18"/>
        <v>0</v>
      </c>
      <c r="O116" s="35">
        <f t="shared" si="19"/>
        <v>0</v>
      </c>
      <c r="P116" s="36"/>
      <c r="Q116" s="35">
        <f t="shared" si="20"/>
        <v>0</v>
      </c>
      <c r="S116" s="34"/>
    </row>
    <row r="117" spans="2:19" ht="11.25">
      <c r="B117" s="108" t="s">
        <v>87</v>
      </c>
      <c r="C117" s="108"/>
      <c r="D117" s="108"/>
      <c r="F117" s="32"/>
      <c r="G117" s="2"/>
      <c r="H117" s="33"/>
      <c r="J117" s="35">
        <f t="shared" si="17"/>
        <v>0</v>
      </c>
      <c r="K117" s="36"/>
      <c r="L117" s="46"/>
      <c r="M117" s="46"/>
      <c r="N117" s="35">
        <f t="shared" si="18"/>
        <v>0</v>
      </c>
      <c r="O117" s="35">
        <f t="shared" si="19"/>
        <v>0</v>
      </c>
      <c r="P117" s="36"/>
      <c r="Q117" s="35">
        <f t="shared" si="20"/>
        <v>0</v>
      </c>
      <c r="S117" s="34"/>
    </row>
    <row r="118" spans="2:19" ht="11.25">
      <c r="B118" s="99"/>
      <c r="C118" s="99"/>
      <c r="D118" s="99"/>
      <c r="F118" s="32"/>
      <c r="G118" s="2"/>
      <c r="H118" s="33"/>
      <c r="J118" s="35">
        <f t="shared" si="17"/>
        <v>0</v>
      </c>
      <c r="K118" s="36"/>
      <c r="L118" s="46"/>
      <c r="M118" s="46"/>
      <c r="N118" s="35">
        <f t="shared" si="18"/>
        <v>0</v>
      </c>
      <c r="O118" s="35">
        <f t="shared" si="19"/>
        <v>0</v>
      </c>
      <c r="P118" s="36"/>
      <c r="Q118" s="35">
        <f t="shared" si="20"/>
        <v>0</v>
      </c>
      <c r="S118" s="34"/>
    </row>
    <row r="119" spans="2:19" ht="11.25">
      <c r="B119" s="99"/>
      <c r="C119" s="99"/>
      <c r="D119" s="99"/>
      <c r="F119" s="32"/>
      <c r="G119" s="2"/>
      <c r="H119" s="33"/>
      <c r="J119" s="35">
        <f t="shared" si="17"/>
        <v>0</v>
      </c>
      <c r="K119" s="36"/>
      <c r="L119" s="46"/>
      <c r="M119" s="46"/>
      <c r="N119" s="35">
        <f t="shared" si="18"/>
        <v>0</v>
      </c>
      <c r="O119" s="35">
        <f t="shared" si="19"/>
        <v>0</v>
      </c>
      <c r="P119" s="36"/>
      <c r="Q119" s="35">
        <f t="shared" si="20"/>
        <v>0</v>
      </c>
      <c r="S119" s="34"/>
    </row>
    <row r="120" spans="12:13" ht="5.25" customHeight="1">
      <c r="L120" s="27"/>
      <c r="M120" s="27"/>
    </row>
    <row r="121" spans="2:19" ht="11.25">
      <c r="B121" s="100" t="s">
        <v>76</v>
      </c>
      <c r="C121" s="101"/>
      <c r="D121" s="102"/>
      <c r="E121" s="39"/>
      <c r="F121" s="42" t="s">
        <v>77</v>
      </c>
      <c r="G121" s="41"/>
      <c r="H121" s="42" t="s">
        <v>77</v>
      </c>
      <c r="I121" s="39"/>
      <c r="J121" s="43">
        <f>SUM(J112:J119)</f>
        <v>0</v>
      </c>
      <c r="K121" s="39"/>
      <c r="L121" s="47"/>
      <c r="M121" s="47"/>
      <c r="N121" s="43">
        <f>SUM(N112:N119)</f>
        <v>0</v>
      </c>
      <c r="O121" s="43">
        <f>SUM(O112:O119)</f>
        <v>0</v>
      </c>
      <c r="P121" s="39"/>
      <c r="Q121" s="43">
        <f>SUM(Q112:Q119)</f>
        <v>0</v>
      </c>
      <c r="R121" s="39"/>
      <c r="S121" s="44" t="s">
        <v>77</v>
      </c>
    </row>
    <row r="122" ht="5.25" customHeight="1"/>
    <row r="123" spans="2:19" ht="30.75" customHeight="1">
      <c r="B123" s="95" t="s">
        <v>139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ht="5.25" customHeight="1"/>
    <row r="125" spans="2:6" ht="11.25">
      <c r="B125" s="106" t="s">
        <v>79</v>
      </c>
      <c r="C125" s="106"/>
      <c r="D125" s="106"/>
      <c r="E125" s="106"/>
      <c r="F125" s="106"/>
    </row>
    <row r="126" spans="2:8" ht="11.25">
      <c r="B126" s="107" t="s">
        <v>80</v>
      </c>
      <c r="C126" s="107"/>
      <c r="D126" s="107"/>
      <c r="E126" s="107"/>
      <c r="F126" s="107"/>
      <c r="G126" s="107"/>
      <c r="H126" s="107"/>
    </row>
    <row r="127" ht="5.25" customHeight="1"/>
    <row r="128" spans="2:19" ht="22.5" customHeight="1">
      <c r="B128" s="98" t="s">
        <v>78</v>
      </c>
      <c r="C128" s="98"/>
      <c r="D128" s="98"/>
      <c r="E128" s="3"/>
      <c r="F128" s="96" t="s">
        <v>125</v>
      </c>
      <c r="G128" s="3"/>
      <c r="H128" s="96" t="s">
        <v>61</v>
      </c>
      <c r="I128" s="3"/>
      <c r="J128" s="96" t="s">
        <v>62</v>
      </c>
      <c r="K128" s="3"/>
      <c r="L128" s="31"/>
      <c r="M128" s="31"/>
      <c r="N128" s="31"/>
      <c r="O128" s="31"/>
      <c r="P128" s="3"/>
      <c r="Q128" s="98" t="s">
        <v>66</v>
      </c>
      <c r="R128" s="3"/>
      <c r="S128" s="98" t="s">
        <v>67</v>
      </c>
    </row>
    <row r="129" spans="2:19" ht="22.5" customHeight="1">
      <c r="B129" s="98"/>
      <c r="C129" s="98"/>
      <c r="D129" s="98"/>
      <c r="E129" s="3"/>
      <c r="F129" s="97"/>
      <c r="G129" s="3"/>
      <c r="H129" s="97"/>
      <c r="I129" s="3"/>
      <c r="J129" s="97"/>
      <c r="K129" s="3"/>
      <c r="L129" s="45"/>
      <c r="M129" s="45"/>
      <c r="N129" s="45"/>
      <c r="O129" s="45"/>
      <c r="P129" s="3"/>
      <c r="Q129" s="98"/>
      <c r="R129" s="3"/>
      <c r="S129" s="98"/>
    </row>
    <row r="130" spans="12:15" ht="5.25" customHeight="1">
      <c r="L130" s="27"/>
      <c r="M130" s="27"/>
      <c r="N130" s="27"/>
      <c r="O130" s="27"/>
    </row>
    <row r="131" spans="2:19" ht="11.25">
      <c r="B131" s="99"/>
      <c r="C131" s="99"/>
      <c r="D131" s="99"/>
      <c r="F131" s="32"/>
      <c r="G131" s="2"/>
      <c r="H131" s="33"/>
      <c r="I131" s="36"/>
      <c r="J131" s="35">
        <f>ROUND(F131*H131,2)</f>
        <v>0</v>
      </c>
      <c r="K131" s="36"/>
      <c r="L131" s="46"/>
      <c r="M131" s="46"/>
      <c r="N131" s="46"/>
      <c r="O131" s="46"/>
      <c r="P131" s="36"/>
      <c r="Q131" s="35">
        <f>SUM(J131,L131:O131)</f>
        <v>0</v>
      </c>
      <c r="S131" s="34"/>
    </row>
    <row r="132" spans="2:19" ht="11.25">
      <c r="B132" s="99"/>
      <c r="C132" s="99"/>
      <c r="D132" s="99"/>
      <c r="F132" s="32"/>
      <c r="G132" s="2"/>
      <c r="H132" s="33"/>
      <c r="I132" s="36"/>
      <c r="J132" s="35">
        <f>ROUND(F132*H132,2)</f>
        <v>0</v>
      </c>
      <c r="K132" s="36"/>
      <c r="L132" s="46"/>
      <c r="M132" s="46"/>
      <c r="N132" s="46"/>
      <c r="O132" s="46"/>
      <c r="P132" s="36"/>
      <c r="Q132" s="35">
        <f>SUM(J132,L132:O132)</f>
        <v>0</v>
      </c>
      <c r="S132" s="34"/>
    </row>
    <row r="133" spans="2:19" ht="11.25">
      <c r="B133" s="99"/>
      <c r="C133" s="99"/>
      <c r="D133" s="99"/>
      <c r="F133" s="32"/>
      <c r="G133" s="2"/>
      <c r="H133" s="33"/>
      <c r="I133" s="36"/>
      <c r="J133" s="35">
        <f>ROUND(F133*H133,2)</f>
        <v>0</v>
      </c>
      <c r="K133" s="36"/>
      <c r="L133" s="46"/>
      <c r="M133" s="46"/>
      <c r="N133" s="46"/>
      <c r="O133" s="46"/>
      <c r="P133" s="36"/>
      <c r="Q133" s="35">
        <f>SUM(J133,L133:O133)</f>
        <v>0</v>
      </c>
      <c r="S133" s="34"/>
    </row>
    <row r="134" spans="2:19" ht="11.25">
      <c r="B134" s="99"/>
      <c r="C134" s="99"/>
      <c r="D134" s="99"/>
      <c r="F134" s="32"/>
      <c r="G134" s="2"/>
      <c r="H134" s="33"/>
      <c r="I134" s="36"/>
      <c r="J134" s="35">
        <f>ROUND(F134*H134,2)</f>
        <v>0</v>
      </c>
      <c r="K134" s="36"/>
      <c r="L134" s="46"/>
      <c r="M134" s="46"/>
      <c r="N134" s="46"/>
      <c r="O134" s="46"/>
      <c r="P134" s="36"/>
      <c r="Q134" s="35">
        <f>SUM(J134,L134:O134)</f>
        <v>0</v>
      </c>
      <c r="S134" s="34"/>
    </row>
    <row r="135" spans="2:19" ht="11.25">
      <c r="B135" s="99"/>
      <c r="C135" s="99"/>
      <c r="D135" s="99"/>
      <c r="F135" s="32"/>
      <c r="G135" s="2"/>
      <c r="H135" s="33"/>
      <c r="I135" s="36"/>
      <c r="J135" s="35">
        <f>ROUND(F135*H135,2)</f>
        <v>0</v>
      </c>
      <c r="K135" s="36"/>
      <c r="L135" s="46"/>
      <c r="M135" s="46"/>
      <c r="N135" s="46"/>
      <c r="O135" s="46"/>
      <c r="P135" s="36"/>
      <c r="Q135" s="35">
        <f>SUM(J135,L135:O135)</f>
        <v>0</v>
      </c>
      <c r="S135" s="34"/>
    </row>
    <row r="136" spans="12:15" ht="5.25" customHeight="1">
      <c r="L136" s="27"/>
      <c r="M136" s="27"/>
      <c r="N136" s="27"/>
      <c r="O136" s="27"/>
    </row>
    <row r="137" spans="2:19" ht="11.25">
      <c r="B137" s="100" t="s">
        <v>76</v>
      </c>
      <c r="C137" s="101"/>
      <c r="D137" s="102"/>
      <c r="E137" s="39"/>
      <c r="F137" s="42" t="s">
        <v>77</v>
      </c>
      <c r="G137" s="41"/>
      <c r="H137" s="42" t="s">
        <v>77</v>
      </c>
      <c r="I137" s="39"/>
      <c r="J137" s="43">
        <f>SUM(J131:J135)</f>
        <v>0</v>
      </c>
      <c r="K137" s="39"/>
      <c r="L137" s="47"/>
      <c r="M137" s="47"/>
      <c r="N137" s="47"/>
      <c r="O137" s="47"/>
      <c r="P137" s="39"/>
      <c r="Q137" s="43">
        <f>SUM(Q131:Q135)</f>
        <v>0</v>
      </c>
      <c r="R137" s="39"/>
      <c r="S137" s="44" t="s">
        <v>77</v>
      </c>
    </row>
    <row r="138" ht="5.25" customHeight="1"/>
    <row r="139" spans="2:6" ht="11.25">
      <c r="B139" s="106" t="s">
        <v>81</v>
      </c>
      <c r="C139" s="106"/>
      <c r="D139" s="106"/>
      <c r="E139" s="106"/>
      <c r="F139" s="106"/>
    </row>
    <row r="140" spans="2:12" ht="11.25" customHeight="1">
      <c r="B140" s="107" t="s">
        <v>119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ht="5.25" customHeight="1"/>
    <row r="142" spans="2:19" ht="22.5" customHeight="1">
      <c r="B142" s="98" t="s">
        <v>78</v>
      </c>
      <c r="C142" s="98"/>
      <c r="D142" s="98"/>
      <c r="E142" s="3"/>
      <c r="F142" s="96" t="s">
        <v>125</v>
      </c>
      <c r="G142" s="3"/>
      <c r="H142" s="96" t="s">
        <v>61</v>
      </c>
      <c r="I142" s="3"/>
      <c r="J142" s="96" t="s">
        <v>62</v>
      </c>
      <c r="K142" s="3"/>
      <c r="L142" s="31"/>
      <c r="M142" s="31"/>
      <c r="N142" s="31"/>
      <c r="O142" s="7" t="s">
        <v>65</v>
      </c>
      <c r="P142" s="3"/>
      <c r="Q142" s="98" t="s">
        <v>66</v>
      </c>
      <c r="R142" s="3"/>
      <c r="S142" s="98" t="s">
        <v>67</v>
      </c>
    </row>
    <row r="143" spans="2:19" ht="22.5" customHeight="1">
      <c r="B143" s="98"/>
      <c r="C143" s="98"/>
      <c r="D143" s="98"/>
      <c r="E143" s="3"/>
      <c r="F143" s="97"/>
      <c r="G143" s="3"/>
      <c r="H143" s="97"/>
      <c r="I143" s="3"/>
      <c r="J143" s="97"/>
      <c r="K143" s="3"/>
      <c r="L143" s="45"/>
      <c r="M143" s="45"/>
      <c r="N143" s="45"/>
      <c r="O143" s="37">
        <f>STATYSTYKI!$D$8</f>
        <v>0.1964</v>
      </c>
      <c r="P143" s="3"/>
      <c r="Q143" s="98"/>
      <c r="R143" s="3"/>
      <c r="S143" s="98"/>
    </row>
    <row r="144" spans="12:14" ht="5.25" customHeight="1">
      <c r="L144" s="27"/>
      <c r="M144" s="27"/>
      <c r="N144" s="27"/>
    </row>
    <row r="145" spans="2:19" ht="11.25">
      <c r="B145" s="99"/>
      <c r="C145" s="99"/>
      <c r="D145" s="99"/>
      <c r="F145" s="32"/>
      <c r="G145" s="2"/>
      <c r="H145" s="33"/>
      <c r="I145" s="36"/>
      <c r="J145" s="35">
        <f>ROUND(F145*H145,2)</f>
        <v>0</v>
      </c>
      <c r="K145" s="36"/>
      <c r="L145" s="46"/>
      <c r="M145" s="46"/>
      <c r="N145" s="46"/>
      <c r="O145" s="35">
        <f>ROUND(SUM(J145,L145:M145)*$O$11,2)</f>
        <v>0</v>
      </c>
      <c r="P145" s="36"/>
      <c r="Q145" s="35">
        <f>SUM(J145,L145:O145)</f>
        <v>0</v>
      </c>
      <c r="S145" s="34"/>
    </row>
    <row r="146" spans="2:19" ht="11.25">
      <c r="B146" s="99"/>
      <c r="C146" s="99"/>
      <c r="D146" s="99"/>
      <c r="F146" s="32"/>
      <c r="G146" s="2"/>
      <c r="H146" s="33"/>
      <c r="I146" s="36"/>
      <c r="J146" s="35">
        <f>ROUND(F146*H146,2)</f>
        <v>0</v>
      </c>
      <c r="K146" s="36"/>
      <c r="L146" s="46"/>
      <c r="M146" s="46"/>
      <c r="N146" s="46"/>
      <c r="O146" s="35">
        <f>ROUND(SUM(J146,L146:M146)*$O$11,2)</f>
        <v>0</v>
      </c>
      <c r="P146" s="36"/>
      <c r="Q146" s="35">
        <f>SUM(J146,L146:O146)</f>
        <v>0</v>
      </c>
      <c r="S146" s="34"/>
    </row>
    <row r="147" spans="2:19" ht="11.25">
      <c r="B147" s="99"/>
      <c r="C147" s="99"/>
      <c r="D147" s="99"/>
      <c r="F147" s="32"/>
      <c r="G147" s="2"/>
      <c r="H147" s="33"/>
      <c r="I147" s="36"/>
      <c r="J147" s="35">
        <f>ROUND(F147*H147,2)</f>
        <v>0</v>
      </c>
      <c r="K147" s="36"/>
      <c r="L147" s="46"/>
      <c r="M147" s="46"/>
      <c r="N147" s="46"/>
      <c r="O147" s="35">
        <f>ROUND(SUM(J147,L147:M147)*$O$11,2)</f>
        <v>0</v>
      </c>
      <c r="P147" s="36"/>
      <c r="Q147" s="35">
        <f>SUM(J147,L147:O147)</f>
        <v>0</v>
      </c>
      <c r="S147" s="34"/>
    </row>
    <row r="148" spans="2:19" ht="11.25">
      <c r="B148" s="99"/>
      <c r="C148" s="99"/>
      <c r="D148" s="99"/>
      <c r="F148" s="32"/>
      <c r="G148" s="2"/>
      <c r="H148" s="33"/>
      <c r="I148" s="36"/>
      <c r="J148" s="35">
        <f>ROUND(F148*H148,2)</f>
        <v>0</v>
      </c>
      <c r="K148" s="36"/>
      <c r="L148" s="46"/>
      <c r="M148" s="46"/>
      <c r="N148" s="46"/>
      <c r="O148" s="35">
        <f>ROUND(SUM(J148,L148:M148)*$O$11,2)</f>
        <v>0</v>
      </c>
      <c r="P148" s="36"/>
      <c r="Q148" s="35">
        <f>SUM(J148,L148:O148)</f>
        <v>0</v>
      </c>
      <c r="S148" s="34"/>
    </row>
    <row r="149" spans="2:19" ht="11.25">
      <c r="B149" s="99"/>
      <c r="C149" s="99"/>
      <c r="D149" s="99"/>
      <c r="F149" s="32"/>
      <c r="G149" s="2"/>
      <c r="H149" s="33"/>
      <c r="I149" s="36"/>
      <c r="J149" s="35">
        <f>ROUND(F149*H149,2)</f>
        <v>0</v>
      </c>
      <c r="K149" s="36"/>
      <c r="L149" s="46"/>
      <c r="M149" s="46"/>
      <c r="N149" s="46"/>
      <c r="O149" s="35">
        <f>ROUND(SUM(J149,L149:M149)*$O$11,2)</f>
        <v>0</v>
      </c>
      <c r="P149" s="36"/>
      <c r="Q149" s="35">
        <f>SUM(J149,L149:O149)</f>
        <v>0</v>
      </c>
      <c r="S149" s="34"/>
    </row>
    <row r="150" spans="12:14" ht="5.25" customHeight="1">
      <c r="L150" s="27"/>
      <c r="M150" s="27"/>
      <c r="N150" s="27"/>
    </row>
    <row r="151" spans="2:19" ht="11.25">
      <c r="B151" s="100" t="s">
        <v>76</v>
      </c>
      <c r="C151" s="101"/>
      <c r="D151" s="102"/>
      <c r="E151" s="39"/>
      <c r="F151" s="42" t="s">
        <v>77</v>
      </c>
      <c r="G151" s="41"/>
      <c r="H151" s="42" t="s">
        <v>77</v>
      </c>
      <c r="I151" s="39"/>
      <c r="J151" s="43">
        <f>SUM(J145:J149)</f>
        <v>0</v>
      </c>
      <c r="K151" s="39"/>
      <c r="L151" s="47"/>
      <c r="M151" s="47"/>
      <c r="N151" s="47"/>
      <c r="O151" s="43">
        <f>SUM(O145:O149)</f>
        <v>0</v>
      </c>
      <c r="P151" s="39"/>
      <c r="Q151" s="43">
        <f>SUM(Q145:Q149)</f>
        <v>0</v>
      </c>
      <c r="R151" s="39"/>
      <c r="S151" s="44" t="s">
        <v>77</v>
      </c>
    </row>
    <row r="152" ht="5.25" customHeight="1"/>
    <row r="153" spans="2:19" ht="15" customHeight="1">
      <c r="B153" s="95" t="s">
        <v>94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ht="5.25" customHeight="1"/>
    <row r="155" spans="2:19" ht="15" customHeight="1">
      <c r="B155" s="95" t="s">
        <v>95</v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ht="5.25" customHeight="1"/>
    <row r="157" spans="2:19" ht="22.5" customHeight="1">
      <c r="B157" s="98" t="s">
        <v>6</v>
      </c>
      <c r="C157" s="98"/>
      <c r="D157" s="98"/>
      <c r="E157" s="98"/>
      <c r="F157" s="98"/>
      <c r="G157" s="98"/>
      <c r="H157" s="98"/>
      <c r="I157" s="3"/>
      <c r="J157" s="96" t="s">
        <v>7</v>
      </c>
      <c r="K157" s="3"/>
      <c r="L157" s="31"/>
      <c r="M157" s="7" t="s">
        <v>63</v>
      </c>
      <c r="N157" s="7" t="s">
        <v>64</v>
      </c>
      <c r="O157" s="7" t="s">
        <v>65</v>
      </c>
      <c r="P157" s="3"/>
      <c r="Q157" s="98" t="s">
        <v>66</v>
      </c>
      <c r="R157" s="3"/>
      <c r="S157" s="98" t="s">
        <v>67</v>
      </c>
    </row>
    <row r="158" spans="2:19" ht="22.5" customHeight="1">
      <c r="B158" s="98"/>
      <c r="C158" s="98"/>
      <c r="D158" s="98"/>
      <c r="E158" s="98"/>
      <c r="F158" s="98"/>
      <c r="G158" s="98"/>
      <c r="H158" s="98"/>
      <c r="I158" s="3"/>
      <c r="J158" s="97"/>
      <c r="K158" s="3"/>
      <c r="L158" s="45"/>
      <c r="M158" s="37">
        <f>STATYSTYKI!$D$6</f>
        <v>0.085</v>
      </c>
      <c r="N158" s="37">
        <f>STATYSTYKI!$D$7</f>
        <v>0.056088</v>
      </c>
      <c r="O158" s="37">
        <f>STATYSTYKI!$D$8</f>
        <v>0.1964</v>
      </c>
      <c r="P158" s="3"/>
      <c r="Q158" s="98"/>
      <c r="R158" s="3"/>
      <c r="S158" s="98"/>
    </row>
    <row r="159" ht="5.25" customHeight="1">
      <c r="L159" s="27"/>
    </row>
    <row r="160" spans="2:19" ht="26.25" customHeight="1">
      <c r="B160" s="108" t="s">
        <v>98</v>
      </c>
      <c r="C160" s="108"/>
      <c r="D160" s="108"/>
      <c r="E160" s="108"/>
      <c r="F160" s="108"/>
      <c r="G160" s="108"/>
      <c r="H160" s="108"/>
      <c r="J160" s="59"/>
      <c r="K160" s="36"/>
      <c r="L160" s="46"/>
      <c r="M160" s="35">
        <f>ROUND(J160*$M$11,2)</f>
        <v>0</v>
      </c>
      <c r="N160" s="35">
        <f>ROUND(SUM(J160,L160)*$N$11,2)</f>
        <v>0</v>
      </c>
      <c r="O160" s="35">
        <f>ROUND(SUM(J160,L160:M160)*$O$11,2)</f>
        <v>0</v>
      </c>
      <c r="P160" s="36"/>
      <c r="Q160" s="35">
        <f>SUM(J160,L160:O160)</f>
        <v>0</v>
      </c>
      <c r="S160" s="34"/>
    </row>
    <row r="161" spans="2:19" ht="26.25" customHeight="1">
      <c r="B161" s="108" t="s">
        <v>97</v>
      </c>
      <c r="C161" s="108"/>
      <c r="D161" s="108"/>
      <c r="E161" s="108"/>
      <c r="F161" s="108"/>
      <c r="G161" s="108"/>
      <c r="H161" s="108"/>
      <c r="J161" s="59"/>
      <c r="K161" s="36"/>
      <c r="L161" s="46"/>
      <c r="M161" s="46"/>
      <c r="N161" s="35">
        <f>ROUND(SUM(J161,L161)*$N$11,2)</f>
        <v>0</v>
      </c>
      <c r="O161" s="35">
        <f>ROUND(SUM(J161,L161:M161)*$O$11,2)</f>
        <v>0</v>
      </c>
      <c r="P161" s="36"/>
      <c r="Q161" s="35">
        <f>SUM(J161,L161:O161)</f>
        <v>0</v>
      </c>
      <c r="S161" s="34"/>
    </row>
    <row r="162" ht="5.25" customHeight="1">
      <c r="L162" s="27"/>
    </row>
    <row r="163" spans="2:19" ht="11.25">
      <c r="B163" s="109" t="s">
        <v>76</v>
      </c>
      <c r="C163" s="109"/>
      <c r="D163" s="109"/>
      <c r="E163" s="109"/>
      <c r="F163" s="109"/>
      <c r="G163" s="109"/>
      <c r="H163" s="109"/>
      <c r="I163" s="39"/>
      <c r="J163" s="43">
        <f>SUM(J160:J161)</f>
        <v>0</v>
      </c>
      <c r="K163" s="39"/>
      <c r="L163" s="47"/>
      <c r="M163" s="43">
        <f>SUM(M160:M161)</f>
        <v>0</v>
      </c>
      <c r="N163" s="43">
        <f>SUM(N160:N161)</f>
        <v>0</v>
      </c>
      <c r="O163" s="43">
        <f>SUM(O160:O161)</f>
        <v>0</v>
      </c>
      <c r="P163" s="39"/>
      <c r="Q163" s="43">
        <f>SUM(Q160:Q161)</f>
        <v>0</v>
      </c>
      <c r="R163" s="39"/>
      <c r="S163" s="44" t="s">
        <v>77</v>
      </c>
    </row>
    <row r="164" ht="5.25" customHeight="1"/>
    <row r="165" spans="2:19" ht="15" customHeight="1">
      <c r="B165" s="95" t="s">
        <v>96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ht="5.25" customHeight="1"/>
    <row r="167" spans="2:19" ht="22.5" customHeight="1">
      <c r="B167" s="98" t="s">
        <v>6</v>
      </c>
      <c r="C167" s="98"/>
      <c r="D167" s="98"/>
      <c r="E167" s="98"/>
      <c r="F167" s="98"/>
      <c r="G167" s="98"/>
      <c r="H167" s="98"/>
      <c r="I167" s="3"/>
      <c r="J167" s="96" t="s">
        <v>7</v>
      </c>
      <c r="K167" s="3"/>
      <c r="L167" s="31"/>
      <c r="M167" s="7" t="s">
        <v>63</v>
      </c>
      <c r="N167" s="7" t="s">
        <v>64</v>
      </c>
      <c r="O167" s="7" t="s">
        <v>65</v>
      </c>
      <c r="P167" s="3"/>
      <c r="Q167" s="98" t="s">
        <v>66</v>
      </c>
      <c r="R167" s="3"/>
      <c r="S167" s="98" t="s">
        <v>67</v>
      </c>
    </row>
    <row r="168" spans="2:19" ht="22.5" customHeight="1">
      <c r="B168" s="98"/>
      <c r="C168" s="98"/>
      <c r="D168" s="98"/>
      <c r="E168" s="98"/>
      <c r="F168" s="98"/>
      <c r="G168" s="98"/>
      <c r="H168" s="98"/>
      <c r="I168" s="3"/>
      <c r="J168" s="97"/>
      <c r="K168" s="3"/>
      <c r="L168" s="45"/>
      <c r="M168" s="37">
        <f>STATYSTYKI!$D$6</f>
        <v>0.085</v>
      </c>
      <c r="N168" s="37">
        <f>STATYSTYKI!$D$7</f>
        <v>0.056088</v>
      </c>
      <c r="O168" s="37">
        <f>STATYSTYKI!$D$8</f>
        <v>0.1964</v>
      </c>
      <c r="P168" s="3"/>
      <c r="Q168" s="98"/>
      <c r="R168" s="3"/>
      <c r="S168" s="98"/>
    </row>
    <row r="169" ht="5.25" customHeight="1">
      <c r="L169" s="27"/>
    </row>
    <row r="170" spans="2:19" ht="26.25" customHeight="1">
      <c r="B170" s="108" t="s">
        <v>98</v>
      </c>
      <c r="C170" s="108"/>
      <c r="D170" s="108"/>
      <c r="E170" s="108"/>
      <c r="F170" s="108"/>
      <c r="G170" s="108"/>
      <c r="H170" s="108"/>
      <c r="J170" s="59"/>
      <c r="K170" s="36"/>
      <c r="L170" s="46"/>
      <c r="M170" s="35">
        <f>ROUND(J170*$M$11,2)</f>
        <v>0</v>
      </c>
      <c r="N170" s="35">
        <f>ROUND(SUM(J170,L170)*$N$11,2)</f>
        <v>0</v>
      </c>
      <c r="O170" s="35">
        <f>ROUND(SUM(J170,L170:M170)*$O$11,2)</f>
        <v>0</v>
      </c>
      <c r="P170" s="36"/>
      <c r="Q170" s="35">
        <f>SUM(J170,L170:O170)</f>
        <v>0</v>
      </c>
      <c r="S170" s="34"/>
    </row>
    <row r="171" spans="2:19" ht="26.25" customHeight="1">
      <c r="B171" s="108" t="s">
        <v>97</v>
      </c>
      <c r="C171" s="108"/>
      <c r="D171" s="108"/>
      <c r="E171" s="108"/>
      <c r="F171" s="108"/>
      <c r="G171" s="108"/>
      <c r="H171" s="108"/>
      <c r="J171" s="59"/>
      <c r="K171" s="36"/>
      <c r="L171" s="46"/>
      <c r="M171" s="46"/>
      <c r="N171" s="35">
        <f>ROUND(SUM(J171,L171)*$N$11,2)</f>
        <v>0</v>
      </c>
      <c r="O171" s="35">
        <f>ROUND(SUM(J171,L171:M171)*$O$11,2)</f>
        <v>0</v>
      </c>
      <c r="P171" s="36"/>
      <c r="Q171" s="35">
        <f>SUM(J171,L171:O171)</f>
        <v>0</v>
      </c>
      <c r="S171" s="34"/>
    </row>
    <row r="172" ht="5.25" customHeight="1">
      <c r="L172" s="27"/>
    </row>
    <row r="173" spans="2:19" ht="11.25">
      <c r="B173" s="109" t="s">
        <v>76</v>
      </c>
      <c r="C173" s="109"/>
      <c r="D173" s="109"/>
      <c r="E173" s="109"/>
      <c r="F173" s="109"/>
      <c r="G173" s="109"/>
      <c r="H173" s="109"/>
      <c r="I173" s="39"/>
      <c r="J173" s="43">
        <f>SUM(J170:J171)</f>
        <v>0</v>
      </c>
      <c r="K173" s="39"/>
      <c r="L173" s="47"/>
      <c r="M173" s="43">
        <f>SUM(M170:M171)</f>
        <v>0</v>
      </c>
      <c r="N173" s="43">
        <f>SUM(N170:N171)</f>
        <v>0</v>
      </c>
      <c r="O173" s="43">
        <f>SUM(O170:O171)</f>
        <v>0</v>
      </c>
      <c r="P173" s="39"/>
      <c r="Q173" s="43">
        <f>SUM(Q170:Q171)</f>
        <v>0</v>
      </c>
      <c r="R173" s="39"/>
      <c r="S173" s="44" t="s">
        <v>77</v>
      </c>
    </row>
    <row r="174" ht="5.25" customHeight="1"/>
    <row r="175" spans="2:19" ht="15" customHeight="1">
      <c r="B175" s="95" t="s">
        <v>140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ht="5.25" customHeight="1"/>
    <row r="177" spans="2:19" ht="22.5" customHeight="1">
      <c r="B177" s="98" t="s">
        <v>78</v>
      </c>
      <c r="C177" s="98"/>
      <c r="D177" s="98"/>
      <c r="E177" s="3"/>
      <c r="F177" s="96" t="s">
        <v>60</v>
      </c>
      <c r="G177" s="3"/>
      <c r="H177" s="96" t="s">
        <v>61</v>
      </c>
      <c r="I177" s="3"/>
      <c r="J177" s="96" t="s">
        <v>62</v>
      </c>
      <c r="K177" s="3"/>
      <c r="L177" s="31"/>
      <c r="M177" s="31"/>
      <c r="N177" s="31"/>
      <c r="O177" s="7" t="s">
        <v>65</v>
      </c>
      <c r="P177" s="3"/>
      <c r="Q177" s="98" t="s">
        <v>66</v>
      </c>
      <c r="R177" s="3"/>
      <c r="S177" s="98" t="s">
        <v>67</v>
      </c>
    </row>
    <row r="178" spans="2:19" ht="22.5" customHeight="1">
      <c r="B178" s="98"/>
      <c r="C178" s="98"/>
      <c r="D178" s="98"/>
      <c r="E178" s="3"/>
      <c r="F178" s="97"/>
      <c r="G178" s="3"/>
      <c r="H178" s="97"/>
      <c r="I178" s="3"/>
      <c r="J178" s="97"/>
      <c r="K178" s="3"/>
      <c r="L178" s="45"/>
      <c r="M178" s="45"/>
      <c r="N178" s="45"/>
      <c r="O178" s="37">
        <f>STATYSTYKI!$D$8</f>
        <v>0.1964</v>
      </c>
      <c r="P178" s="3"/>
      <c r="Q178" s="98"/>
      <c r="R178" s="3"/>
      <c r="S178" s="98"/>
    </row>
    <row r="179" spans="12:14" ht="5.25" customHeight="1">
      <c r="L179" s="27"/>
      <c r="M179" s="27"/>
      <c r="N179" s="27"/>
    </row>
    <row r="180" spans="2:19" ht="11.25">
      <c r="B180" s="99"/>
      <c r="C180" s="99"/>
      <c r="D180" s="99"/>
      <c r="F180" s="32"/>
      <c r="G180" s="2"/>
      <c r="H180" s="32"/>
      <c r="I180" s="36"/>
      <c r="J180" s="35">
        <f>ROUND(F180*H180,2)</f>
        <v>0</v>
      </c>
      <c r="K180" s="36"/>
      <c r="L180" s="46"/>
      <c r="M180" s="46"/>
      <c r="N180" s="46"/>
      <c r="O180" s="35">
        <f>ROUND(SUM(J180,L180:M180)*$O$11,2)</f>
        <v>0</v>
      </c>
      <c r="P180" s="36"/>
      <c r="Q180" s="35">
        <f>SUM(J180,L180:O180)</f>
        <v>0</v>
      </c>
      <c r="S180" s="34"/>
    </row>
    <row r="181" spans="2:19" ht="11.25">
      <c r="B181" s="99"/>
      <c r="C181" s="99"/>
      <c r="D181" s="99"/>
      <c r="F181" s="32"/>
      <c r="G181" s="2"/>
      <c r="H181" s="33"/>
      <c r="I181" s="36"/>
      <c r="J181" s="35">
        <f>ROUND(F181*H181,2)</f>
        <v>0</v>
      </c>
      <c r="K181" s="36"/>
      <c r="L181" s="46"/>
      <c r="M181" s="46"/>
      <c r="N181" s="46"/>
      <c r="O181" s="35">
        <f>ROUND(SUM(J181,L181:M181)*$O$11,2)</f>
        <v>0</v>
      </c>
      <c r="P181" s="36"/>
      <c r="Q181" s="35">
        <f>SUM(J181,L181:O181)</f>
        <v>0</v>
      </c>
      <c r="S181" s="34"/>
    </row>
    <row r="182" spans="2:19" ht="11.25">
      <c r="B182" s="99"/>
      <c r="C182" s="99"/>
      <c r="D182" s="99"/>
      <c r="F182" s="32"/>
      <c r="G182" s="2"/>
      <c r="H182" s="33"/>
      <c r="I182" s="36"/>
      <c r="J182" s="35">
        <f>ROUND(F182*H182,2)</f>
        <v>0</v>
      </c>
      <c r="K182" s="36"/>
      <c r="L182" s="46"/>
      <c r="M182" s="46"/>
      <c r="N182" s="46"/>
      <c r="O182" s="35">
        <f>ROUND(SUM(J182,L182:M182)*$O$11,2)</f>
        <v>0</v>
      </c>
      <c r="P182" s="36"/>
      <c r="Q182" s="35">
        <f>SUM(J182,L182:O182)</f>
        <v>0</v>
      </c>
      <c r="S182" s="34"/>
    </row>
    <row r="183" spans="2:19" ht="11.25">
      <c r="B183" s="99"/>
      <c r="C183" s="99"/>
      <c r="D183" s="99"/>
      <c r="F183" s="32"/>
      <c r="G183" s="2"/>
      <c r="H183" s="33"/>
      <c r="I183" s="36"/>
      <c r="J183" s="35">
        <f>ROUND(F183*H183,2)</f>
        <v>0</v>
      </c>
      <c r="K183" s="36"/>
      <c r="L183" s="46"/>
      <c r="M183" s="46"/>
      <c r="N183" s="46"/>
      <c r="O183" s="35">
        <f>ROUND(SUM(J183,L183:M183)*$O$11,2)</f>
        <v>0</v>
      </c>
      <c r="P183" s="36"/>
      <c r="Q183" s="35">
        <f>SUM(J183,L183:O183)</f>
        <v>0</v>
      </c>
      <c r="S183" s="34"/>
    </row>
    <row r="184" spans="2:19" ht="11.25">
      <c r="B184" s="99"/>
      <c r="C184" s="99"/>
      <c r="D184" s="99"/>
      <c r="F184" s="32"/>
      <c r="G184" s="2"/>
      <c r="H184" s="33"/>
      <c r="I184" s="36"/>
      <c r="J184" s="35">
        <f>ROUND(F184*H184,2)</f>
        <v>0</v>
      </c>
      <c r="K184" s="36"/>
      <c r="L184" s="46"/>
      <c r="M184" s="46"/>
      <c r="N184" s="46"/>
      <c r="O184" s="35">
        <f>ROUND(SUM(J184,L184:M184)*$O$11,2)</f>
        <v>0</v>
      </c>
      <c r="P184" s="36"/>
      <c r="Q184" s="35">
        <f>SUM(J184,L184:O184)</f>
        <v>0</v>
      </c>
      <c r="S184" s="34"/>
    </row>
    <row r="185" spans="12:14" ht="5.25" customHeight="1">
      <c r="L185" s="27"/>
      <c r="M185" s="27"/>
      <c r="N185" s="27"/>
    </row>
    <row r="186" spans="2:19" ht="11.25">
      <c r="B186" s="100" t="s">
        <v>76</v>
      </c>
      <c r="C186" s="101"/>
      <c r="D186" s="102"/>
      <c r="E186" s="39"/>
      <c r="F186" s="42" t="s">
        <v>77</v>
      </c>
      <c r="G186" s="41"/>
      <c r="H186" s="42" t="s">
        <v>77</v>
      </c>
      <c r="I186" s="39"/>
      <c r="J186" s="43">
        <f>SUM(J180:J184)</f>
        <v>0</v>
      </c>
      <c r="K186" s="39"/>
      <c r="L186" s="47"/>
      <c r="M186" s="47"/>
      <c r="N186" s="47"/>
      <c r="O186" s="43">
        <f>SUM(O180:O184)</f>
        <v>0</v>
      </c>
      <c r="P186" s="39"/>
      <c r="Q186" s="43">
        <f>SUM(Q180:Q184)</f>
        <v>0</v>
      </c>
      <c r="R186" s="39"/>
      <c r="S186" s="44" t="s">
        <v>77</v>
      </c>
    </row>
    <row r="187" ht="5.25" customHeight="1"/>
    <row r="188" spans="2:19" ht="15" customHeight="1">
      <c r="B188" s="95" t="s">
        <v>141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ht="5.25" customHeight="1"/>
    <row r="190" spans="2:6" ht="11.25">
      <c r="B190" s="106" t="s">
        <v>79</v>
      </c>
      <c r="C190" s="106"/>
      <c r="D190" s="106"/>
      <c r="E190" s="106"/>
      <c r="F190" s="106"/>
    </row>
    <row r="191" spans="2:8" ht="11.25">
      <c r="B191" s="107" t="s">
        <v>80</v>
      </c>
      <c r="C191" s="107"/>
      <c r="D191" s="107"/>
      <c r="E191" s="107"/>
      <c r="F191" s="107"/>
      <c r="G191" s="107"/>
      <c r="H191" s="107"/>
    </row>
    <row r="192" ht="5.25" customHeight="1"/>
    <row r="193" spans="2:19" ht="22.5" customHeight="1">
      <c r="B193" s="98" t="s">
        <v>78</v>
      </c>
      <c r="C193" s="98"/>
      <c r="D193" s="98"/>
      <c r="E193" s="3"/>
      <c r="F193" s="96" t="s">
        <v>60</v>
      </c>
      <c r="G193" s="3"/>
      <c r="H193" s="96" t="s">
        <v>61</v>
      </c>
      <c r="I193" s="3"/>
      <c r="J193" s="96" t="s">
        <v>62</v>
      </c>
      <c r="K193" s="3"/>
      <c r="L193" s="31"/>
      <c r="M193" s="31"/>
      <c r="N193" s="31"/>
      <c r="O193" s="31"/>
      <c r="P193" s="3"/>
      <c r="Q193" s="98" t="s">
        <v>66</v>
      </c>
      <c r="R193" s="3"/>
      <c r="S193" s="98" t="s">
        <v>67</v>
      </c>
    </row>
    <row r="194" spans="2:19" ht="22.5" customHeight="1">
      <c r="B194" s="98"/>
      <c r="C194" s="98"/>
      <c r="D194" s="98"/>
      <c r="E194" s="3"/>
      <c r="F194" s="97"/>
      <c r="G194" s="3"/>
      <c r="H194" s="97"/>
      <c r="I194" s="3"/>
      <c r="J194" s="97"/>
      <c r="K194" s="3"/>
      <c r="L194" s="45"/>
      <c r="M194" s="45"/>
      <c r="N194" s="45"/>
      <c r="O194" s="45"/>
      <c r="P194" s="3"/>
      <c r="Q194" s="98"/>
      <c r="R194" s="3"/>
      <c r="S194" s="98"/>
    </row>
    <row r="195" spans="12:15" ht="5.25" customHeight="1">
      <c r="L195" s="27"/>
      <c r="M195" s="27"/>
      <c r="N195" s="27"/>
      <c r="O195" s="27"/>
    </row>
    <row r="196" spans="2:19" ht="11.25">
      <c r="B196" s="99"/>
      <c r="C196" s="99"/>
      <c r="D196" s="99"/>
      <c r="F196" s="32"/>
      <c r="G196" s="2"/>
      <c r="H196" s="32"/>
      <c r="I196" s="36"/>
      <c r="J196" s="35">
        <f>ROUND(F196*H196,2)</f>
        <v>0</v>
      </c>
      <c r="K196" s="36"/>
      <c r="L196" s="46"/>
      <c r="M196" s="46"/>
      <c r="N196" s="46"/>
      <c r="O196" s="46"/>
      <c r="P196" s="36"/>
      <c r="Q196" s="35">
        <f>SUM(J196,L196:O196)</f>
        <v>0</v>
      </c>
      <c r="S196" s="34"/>
    </row>
    <row r="197" spans="2:19" ht="11.25">
      <c r="B197" s="99"/>
      <c r="C197" s="99"/>
      <c r="D197" s="99"/>
      <c r="F197" s="32"/>
      <c r="G197" s="2"/>
      <c r="H197" s="33"/>
      <c r="I197" s="36"/>
      <c r="J197" s="35">
        <f>ROUND(F197*H197,2)</f>
        <v>0</v>
      </c>
      <c r="K197" s="36"/>
      <c r="L197" s="46"/>
      <c r="M197" s="46"/>
      <c r="N197" s="46"/>
      <c r="O197" s="46"/>
      <c r="P197" s="36"/>
      <c r="Q197" s="35">
        <f>SUM(J197,L197:O197)</f>
        <v>0</v>
      </c>
      <c r="S197" s="34"/>
    </row>
    <row r="198" spans="2:19" ht="11.25">
      <c r="B198" s="99"/>
      <c r="C198" s="99"/>
      <c r="D198" s="99"/>
      <c r="F198" s="32"/>
      <c r="G198" s="2"/>
      <c r="H198" s="33"/>
      <c r="I198" s="36"/>
      <c r="J198" s="35">
        <f>ROUND(F198*H198,2)</f>
        <v>0</v>
      </c>
      <c r="K198" s="36"/>
      <c r="L198" s="46"/>
      <c r="M198" s="46"/>
      <c r="N198" s="46"/>
      <c r="O198" s="46"/>
      <c r="P198" s="36"/>
      <c r="Q198" s="35">
        <f>SUM(J198,L198:O198)</f>
        <v>0</v>
      </c>
      <c r="S198" s="34"/>
    </row>
    <row r="199" spans="2:19" ht="11.25">
      <c r="B199" s="99"/>
      <c r="C199" s="99"/>
      <c r="D199" s="99"/>
      <c r="F199" s="32"/>
      <c r="G199" s="2"/>
      <c r="H199" s="33"/>
      <c r="I199" s="36"/>
      <c r="J199" s="35">
        <f>ROUND(F199*H199,2)</f>
        <v>0</v>
      </c>
      <c r="K199" s="36"/>
      <c r="L199" s="46"/>
      <c r="M199" s="46"/>
      <c r="N199" s="46"/>
      <c r="O199" s="46"/>
      <c r="P199" s="36"/>
      <c r="Q199" s="35">
        <f>SUM(J199,L199:O199)</f>
        <v>0</v>
      </c>
      <c r="S199" s="34"/>
    </row>
    <row r="200" spans="2:19" ht="11.25">
      <c r="B200" s="99"/>
      <c r="C200" s="99"/>
      <c r="D200" s="99"/>
      <c r="F200" s="32"/>
      <c r="G200" s="2"/>
      <c r="H200" s="33"/>
      <c r="I200" s="36"/>
      <c r="J200" s="35">
        <f>ROUND(F200*H200,2)</f>
        <v>0</v>
      </c>
      <c r="K200" s="36"/>
      <c r="L200" s="46"/>
      <c r="M200" s="46"/>
      <c r="N200" s="46"/>
      <c r="O200" s="46"/>
      <c r="P200" s="36"/>
      <c r="Q200" s="35">
        <f>SUM(J200,L200:O200)</f>
        <v>0</v>
      </c>
      <c r="S200" s="34"/>
    </row>
    <row r="201" spans="12:15" ht="5.25" customHeight="1">
      <c r="L201" s="27"/>
      <c r="M201" s="27"/>
      <c r="N201" s="27"/>
      <c r="O201" s="27"/>
    </row>
    <row r="202" spans="2:19" ht="11.25">
      <c r="B202" s="100" t="s">
        <v>76</v>
      </c>
      <c r="C202" s="101"/>
      <c r="D202" s="102"/>
      <c r="E202" s="39"/>
      <c r="F202" s="42" t="s">
        <v>77</v>
      </c>
      <c r="G202" s="41"/>
      <c r="H202" s="42" t="s">
        <v>77</v>
      </c>
      <c r="I202" s="39"/>
      <c r="J202" s="43">
        <f>SUM(J196:J200)</f>
        <v>0</v>
      </c>
      <c r="K202" s="39"/>
      <c r="L202" s="47"/>
      <c r="M202" s="47"/>
      <c r="N202" s="47"/>
      <c r="O202" s="47"/>
      <c r="P202" s="39"/>
      <c r="Q202" s="43">
        <f>SUM(Q196:Q200)</f>
        <v>0</v>
      </c>
      <c r="R202" s="39"/>
      <c r="S202" s="44" t="s">
        <v>77</v>
      </c>
    </row>
    <row r="203" ht="5.25" customHeight="1"/>
    <row r="204" spans="2:6" ht="11.25">
      <c r="B204" s="106" t="s">
        <v>81</v>
      </c>
      <c r="C204" s="106"/>
      <c r="D204" s="106"/>
      <c r="E204" s="106"/>
      <c r="F204" s="106"/>
    </row>
    <row r="205" spans="2:12" ht="11.25" customHeight="1">
      <c r="B205" s="107" t="s">
        <v>119</v>
      </c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ht="5.25" customHeight="1"/>
    <row r="207" spans="2:19" ht="22.5" customHeight="1">
      <c r="B207" s="98" t="s">
        <v>78</v>
      </c>
      <c r="C207" s="98"/>
      <c r="D207" s="98"/>
      <c r="E207" s="3"/>
      <c r="F207" s="96" t="s">
        <v>60</v>
      </c>
      <c r="G207" s="3"/>
      <c r="H207" s="96" t="s">
        <v>61</v>
      </c>
      <c r="I207" s="3"/>
      <c r="J207" s="96" t="s">
        <v>62</v>
      </c>
      <c r="K207" s="3"/>
      <c r="L207" s="31"/>
      <c r="M207" s="31"/>
      <c r="N207" s="31"/>
      <c r="O207" s="7" t="s">
        <v>65</v>
      </c>
      <c r="P207" s="3"/>
      <c r="Q207" s="98" t="s">
        <v>66</v>
      </c>
      <c r="R207" s="3"/>
      <c r="S207" s="98" t="s">
        <v>67</v>
      </c>
    </row>
    <row r="208" spans="2:19" ht="22.5" customHeight="1">
      <c r="B208" s="98"/>
      <c r="C208" s="98"/>
      <c r="D208" s="98"/>
      <c r="E208" s="3"/>
      <c r="F208" s="97"/>
      <c r="G208" s="3"/>
      <c r="H208" s="97"/>
      <c r="I208" s="3"/>
      <c r="J208" s="97"/>
      <c r="K208" s="3"/>
      <c r="L208" s="45"/>
      <c r="M208" s="45"/>
      <c r="N208" s="45"/>
      <c r="O208" s="37">
        <f>STATYSTYKI!$D$8</f>
        <v>0.1964</v>
      </c>
      <c r="P208" s="3"/>
      <c r="Q208" s="98"/>
      <c r="R208" s="3"/>
      <c r="S208" s="98"/>
    </row>
    <row r="209" spans="12:14" ht="5.25" customHeight="1">
      <c r="L209" s="27"/>
      <c r="M209" s="27"/>
      <c r="N209" s="27"/>
    </row>
    <row r="210" spans="2:19" ht="11.25">
      <c r="B210" s="99"/>
      <c r="C210" s="99"/>
      <c r="D210" s="99"/>
      <c r="F210" s="32"/>
      <c r="G210" s="2"/>
      <c r="H210" s="32"/>
      <c r="I210" s="36"/>
      <c r="J210" s="35">
        <f>ROUND(F210*H210,2)</f>
        <v>0</v>
      </c>
      <c r="K210" s="36"/>
      <c r="L210" s="46"/>
      <c r="M210" s="46"/>
      <c r="N210" s="46"/>
      <c r="O210" s="35">
        <f>ROUND(SUM(J210,L210:M210)*$O$11,2)</f>
        <v>0</v>
      </c>
      <c r="P210" s="36"/>
      <c r="Q210" s="35">
        <f>SUM(J210,L210:O210)</f>
        <v>0</v>
      </c>
      <c r="S210" s="34"/>
    </row>
    <row r="211" spans="2:19" ht="11.25">
      <c r="B211" s="99"/>
      <c r="C211" s="99"/>
      <c r="D211" s="99"/>
      <c r="F211" s="32"/>
      <c r="G211" s="2"/>
      <c r="H211" s="33"/>
      <c r="I211" s="36"/>
      <c r="J211" s="35">
        <f>ROUND(F211*H211,2)</f>
        <v>0</v>
      </c>
      <c r="K211" s="36"/>
      <c r="L211" s="46"/>
      <c r="M211" s="46"/>
      <c r="N211" s="46"/>
      <c r="O211" s="35">
        <f>ROUND(SUM(J211,L211:M211)*$O$11,2)</f>
        <v>0</v>
      </c>
      <c r="P211" s="36"/>
      <c r="Q211" s="35">
        <f>SUM(J211,L211:O211)</f>
        <v>0</v>
      </c>
      <c r="S211" s="34"/>
    </row>
    <row r="212" spans="2:19" ht="11.25">
      <c r="B212" s="99"/>
      <c r="C212" s="99"/>
      <c r="D212" s="99"/>
      <c r="F212" s="32"/>
      <c r="G212" s="2"/>
      <c r="H212" s="33"/>
      <c r="I212" s="36"/>
      <c r="J212" s="35">
        <f>ROUND(F212*H212,2)</f>
        <v>0</v>
      </c>
      <c r="K212" s="36"/>
      <c r="L212" s="46"/>
      <c r="M212" s="46"/>
      <c r="N212" s="46"/>
      <c r="O212" s="35">
        <f>ROUND(SUM(J212,L212:M212)*$O$11,2)</f>
        <v>0</v>
      </c>
      <c r="P212" s="36"/>
      <c r="Q212" s="35">
        <f>SUM(J212,L212:O212)</f>
        <v>0</v>
      </c>
      <c r="S212" s="34"/>
    </row>
    <row r="213" spans="2:19" ht="11.25">
      <c r="B213" s="99"/>
      <c r="C213" s="99"/>
      <c r="D213" s="99"/>
      <c r="F213" s="32"/>
      <c r="G213" s="2"/>
      <c r="H213" s="33"/>
      <c r="I213" s="36"/>
      <c r="J213" s="35">
        <f>ROUND(F213*H213,2)</f>
        <v>0</v>
      </c>
      <c r="K213" s="36"/>
      <c r="L213" s="46"/>
      <c r="M213" s="46"/>
      <c r="N213" s="46"/>
      <c r="O213" s="35">
        <f>ROUND(SUM(J213,L213:M213)*$O$11,2)</f>
        <v>0</v>
      </c>
      <c r="P213" s="36"/>
      <c r="Q213" s="35">
        <f>SUM(J213,L213:O213)</f>
        <v>0</v>
      </c>
      <c r="S213" s="34"/>
    </row>
    <row r="214" spans="2:19" ht="11.25">
      <c r="B214" s="99"/>
      <c r="C214" s="99"/>
      <c r="D214" s="99"/>
      <c r="F214" s="32"/>
      <c r="G214" s="2"/>
      <c r="H214" s="33"/>
      <c r="I214" s="36"/>
      <c r="J214" s="35">
        <f>ROUND(F214*H214,2)</f>
        <v>0</v>
      </c>
      <c r="K214" s="36"/>
      <c r="L214" s="46"/>
      <c r="M214" s="46"/>
      <c r="N214" s="46"/>
      <c r="O214" s="35">
        <f>ROUND(SUM(J214,L214:M214)*$O$11,2)</f>
        <v>0</v>
      </c>
      <c r="P214" s="36"/>
      <c r="Q214" s="35">
        <f>SUM(J214,L214:O214)</f>
        <v>0</v>
      </c>
      <c r="S214" s="34"/>
    </row>
    <row r="215" spans="12:14" ht="5.25" customHeight="1">
      <c r="L215" s="27"/>
      <c r="M215" s="27"/>
      <c r="N215" s="27"/>
    </row>
    <row r="216" spans="2:19" ht="11.25">
      <c r="B216" s="100" t="s">
        <v>76</v>
      </c>
      <c r="C216" s="101"/>
      <c r="D216" s="102"/>
      <c r="E216" s="39"/>
      <c r="F216" s="42" t="s">
        <v>77</v>
      </c>
      <c r="G216" s="41"/>
      <c r="H216" s="42" t="s">
        <v>77</v>
      </c>
      <c r="I216" s="39"/>
      <c r="J216" s="43">
        <f>SUM(J210:J214)</f>
        <v>0</v>
      </c>
      <c r="K216" s="39"/>
      <c r="L216" s="47"/>
      <c r="M216" s="47"/>
      <c r="N216" s="47"/>
      <c r="O216" s="43">
        <f>SUM(O210:O214)</f>
        <v>0</v>
      </c>
      <c r="P216" s="39"/>
      <c r="Q216" s="43">
        <f>SUM(Q210:Q214)</f>
        <v>0</v>
      </c>
      <c r="R216" s="39"/>
      <c r="S216" s="44" t="s">
        <v>77</v>
      </c>
    </row>
    <row r="217" ht="5.25" customHeight="1"/>
    <row r="218" ht="5.25" customHeight="1"/>
    <row r="219" spans="2:19" ht="15" customHeight="1">
      <c r="B219" s="95" t="s">
        <v>21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ht="5.25" customHeight="1"/>
    <row r="221" spans="2:19" ht="15" customHeight="1">
      <c r="B221" s="95" t="s">
        <v>22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ht="5.25" customHeight="1"/>
    <row r="223" spans="2:19" ht="22.5" customHeight="1">
      <c r="B223" s="98" t="s">
        <v>78</v>
      </c>
      <c r="C223" s="98"/>
      <c r="D223" s="98"/>
      <c r="E223" s="3"/>
      <c r="F223" s="96" t="s">
        <v>89</v>
      </c>
      <c r="G223" s="3"/>
      <c r="H223" s="96" t="s">
        <v>7</v>
      </c>
      <c r="I223" s="3"/>
      <c r="J223" s="96" t="s">
        <v>62</v>
      </c>
      <c r="K223" s="3"/>
      <c r="L223" s="31"/>
      <c r="M223" s="7" t="s">
        <v>63</v>
      </c>
      <c r="N223" s="7" t="s">
        <v>64</v>
      </c>
      <c r="O223" s="7" t="s">
        <v>65</v>
      </c>
      <c r="P223" s="3"/>
      <c r="Q223" s="98" t="s">
        <v>66</v>
      </c>
      <c r="R223" s="3"/>
      <c r="S223" s="98" t="s">
        <v>67</v>
      </c>
    </row>
    <row r="224" spans="2:19" ht="22.5" customHeight="1">
      <c r="B224" s="98"/>
      <c r="C224" s="98"/>
      <c r="D224" s="98"/>
      <c r="E224" s="3"/>
      <c r="F224" s="97"/>
      <c r="G224" s="3"/>
      <c r="H224" s="97"/>
      <c r="I224" s="3"/>
      <c r="J224" s="97"/>
      <c r="K224" s="3"/>
      <c r="L224" s="45"/>
      <c r="M224" s="37">
        <f>STATYSTYKI!$D$6</f>
        <v>0.085</v>
      </c>
      <c r="N224" s="37">
        <f>STATYSTYKI!$D$7</f>
        <v>0.056088</v>
      </c>
      <c r="O224" s="37">
        <f>STATYSTYKI!$D$8</f>
        <v>0.1964</v>
      </c>
      <c r="P224" s="3"/>
      <c r="Q224" s="98"/>
      <c r="R224" s="3"/>
      <c r="S224" s="98"/>
    </row>
    <row r="225" ht="5.25" customHeight="1">
      <c r="L225" s="27"/>
    </row>
    <row r="226" spans="2:19" ht="11.25">
      <c r="B226" s="108" t="s">
        <v>88</v>
      </c>
      <c r="C226" s="108"/>
      <c r="D226" s="108"/>
      <c r="F226" s="32"/>
      <c r="G226" s="2"/>
      <c r="H226" s="33"/>
      <c r="J226" s="35">
        <f>ROUND(F226*H226,2)</f>
        <v>0</v>
      </c>
      <c r="K226" s="36"/>
      <c r="L226" s="46"/>
      <c r="M226" s="35">
        <f>ROUND(J226*$M$11,2)</f>
        <v>0</v>
      </c>
      <c r="N226" s="35">
        <f>ROUND(SUM(J226,L226)*$N$11,2)</f>
        <v>0</v>
      </c>
      <c r="O226" s="35">
        <f>ROUND(SUM(J226,L226:M226)*$O$11,2)</f>
        <v>0</v>
      </c>
      <c r="P226" s="36"/>
      <c r="Q226" s="35">
        <f>SUM(J226,L226:O226)</f>
        <v>0</v>
      </c>
      <c r="S226" s="34"/>
    </row>
    <row r="227" spans="2:19" ht="11.25">
      <c r="B227" s="103"/>
      <c r="C227" s="104"/>
      <c r="D227" s="105"/>
      <c r="F227" s="32"/>
      <c r="G227" s="2"/>
      <c r="H227" s="33"/>
      <c r="J227" s="35">
        <f>ROUND(F227*H227,2)</f>
        <v>0</v>
      </c>
      <c r="K227" s="36"/>
      <c r="L227" s="46"/>
      <c r="M227" s="35">
        <f>ROUND(J227*$M$11,2)</f>
        <v>0</v>
      </c>
      <c r="N227" s="35">
        <f>ROUND(SUM(J227,L227)*$N$11,2)</f>
        <v>0</v>
      </c>
      <c r="O227" s="35">
        <f>ROUND(SUM(J227,L227:M227)*$O$11,2)</f>
        <v>0</v>
      </c>
      <c r="P227" s="36"/>
      <c r="Q227" s="35">
        <f>SUM(J227,L227:O227)</f>
        <v>0</v>
      </c>
      <c r="S227" s="34"/>
    </row>
    <row r="228" spans="2:19" ht="11.25">
      <c r="B228" s="103"/>
      <c r="C228" s="104"/>
      <c r="D228" s="105"/>
      <c r="F228" s="32"/>
      <c r="G228" s="2"/>
      <c r="H228" s="33"/>
      <c r="J228" s="35">
        <f>ROUND(F228*H228,2)</f>
        <v>0</v>
      </c>
      <c r="K228" s="36"/>
      <c r="L228" s="46"/>
      <c r="M228" s="35">
        <f>ROUND(J228*$M$11,2)</f>
        <v>0</v>
      </c>
      <c r="N228" s="35">
        <f>ROUND(SUM(J228,L228)*$N$11,2)</f>
        <v>0</v>
      </c>
      <c r="O228" s="35">
        <f>ROUND(SUM(J228,L228:M228)*$O$11,2)</f>
        <v>0</v>
      </c>
      <c r="P228" s="36"/>
      <c r="Q228" s="35">
        <f>SUM(J228,L228:O228)</f>
        <v>0</v>
      </c>
      <c r="S228" s="34"/>
    </row>
    <row r="229" spans="2:19" ht="11.25">
      <c r="B229" s="103"/>
      <c r="C229" s="104"/>
      <c r="D229" s="105"/>
      <c r="F229" s="32"/>
      <c r="G229" s="2"/>
      <c r="H229" s="33"/>
      <c r="J229" s="35">
        <f>ROUND(F229*H229,2)</f>
        <v>0</v>
      </c>
      <c r="K229" s="36"/>
      <c r="L229" s="46"/>
      <c r="M229" s="35">
        <f>ROUND(J229*$M$11,2)</f>
        <v>0</v>
      </c>
      <c r="N229" s="35">
        <f>ROUND(SUM(J229,L229)*$N$11,2)</f>
        <v>0</v>
      </c>
      <c r="O229" s="35">
        <f>ROUND(SUM(J229,L229:M229)*$O$11,2)</f>
        <v>0</v>
      </c>
      <c r="P229" s="36"/>
      <c r="Q229" s="35">
        <f>SUM(J229,L229:O229)</f>
        <v>0</v>
      </c>
      <c r="S229" s="34"/>
    </row>
    <row r="230" spans="12:13" ht="5.25" customHeight="1">
      <c r="L230" s="27"/>
      <c r="M230" s="27"/>
    </row>
    <row r="231" spans="2:19" ht="11.25">
      <c r="B231" s="100" t="s">
        <v>76</v>
      </c>
      <c r="C231" s="101"/>
      <c r="D231" s="102"/>
      <c r="E231" s="39"/>
      <c r="F231" s="42" t="s">
        <v>77</v>
      </c>
      <c r="G231" s="41"/>
      <c r="H231" s="42" t="s">
        <v>77</v>
      </c>
      <c r="I231" s="39"/>
      <c r="J231" s="43">
        <f>SUM(J226:J229)</f>
        <v>0</v>
      </c>
      <c r="K231" s="39"/>
      <c r="L231" s="47"/>
      <c r="M231" s="43">
        <f>SUM(M226:M229)</f>
        <v>0</v>
      </c>
      <c r="N231" s="43">
        <f>SUM(N226:N229)</f>
        <v>0</v>
      </c>
      <c r="O231" s="43">
        <f>SUM(O226:O229)</f>
        <v>0</v>
      </c>
      <c r="P231" s="39"/>
      <c r="Q231" s="43">
        <f>SUM(Q226:Q229)</f>
        <v>0</v>
      </c>
      <c r="R231" s="39"/>
      <c r="S231" s="44" t="s">
        <v>77</v>
      </c>
    </row>
    <row r="232" ht="5.25" customHeight="1"/>
    <row r="233" spans="2:19" ht="15" customHeight="1">
      <c r="B233" s="95" t="s">
        <v>90</v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ht="5.25" customHeight="1"/>
    <row r="235" spans="2:10" ht="22.5" customHeight="1">
      <c r="B235" s="98" t="s">
        <v>91</v>
      </c>
      <c r="C235" s="98"/>
      <c r="D235" s="98"/>
      <c r="E235" s="98"/>
      <c r="F235" s="98"/>
      <c r="G235" s="98"/>
      <c r="H235" s="98"/>
      <c r="I235" s="3"/>
      <c r="J235" s="96" t="s">
        <v>92</v>
      </c>
    </row>
    <row r="236" spans="2:10" ht="22.5" customHeight="1">
      <c r="B236" s="98"/>
      <c r="C236" s="98"/>
      <c r="D236" s="98"/>
      <c r="E236" s="98"/>
      <c r="F236" s="98"/>
      <c r="G236" s="98"/>
      <c r="H236" s="98"/>
      <c r="I236" s="3"/>
      <c r="J236" s="97"/>
    </row>
    <row r="237" ht="5.25" customHeight="1"/>
    <row r="238" spans="2:10" ht="11.25">
      <c r="B238" s="93"/>
      <c r="C238" s="93"/>
      <c r="D238" s="93"/>
      <c r="E238" s="93"/>
      <c r="F238" s="93"/>
      <c r="G238" s="93"/>
      <c r="H238" s="93"/>
      <c r="J238" s="23"/>
    </row>
    <row r="239" spans="2:10" ht="11.25">
      <c r="B239" s="93"/>
      <c r="C239" s="93"/>
      <c r="D239" s="93"/>
      <c r="E239" s="93"/>
      <c r="F239" s="93"/>
      <c r="G239" s="93"/>
      <c r="H239" s="93"/>
      <c r="J239" s="23"/>
    </row>
    <row r="240" spans="2:10" ht="11.25">
      <c r="B240" s="93"/>
      <c r="C240" s="93"/>
      <c r="D240" s="93"/>
      <c r="E240" s="93"/>
      <c r="F240" s="93"/>
      <c r="G240" s="93"/>
      <c r="H240" s="93"/>
      <c r="J240" s="23"/>
    </row>
    <row r="241" spans="2:10" ht="11.25">
      <c r="B241" s="93"/>
      <c r="C241" s="93"/>
      <c r="D241" s="93"/>
      <c r="E241" s="93"/>
      <c r="F241" s="93"/>
      <c r="G241" s="93"/>
      <c r="H241" s="93"/>
      <c r="J241" s="23"/>
    </row>
    <row r="242" spans="2:10" ht="11.25">
      <c r="B242" s="93"/>
      <c r="C242" s="93"/>
      <c r="D242" s="93"/>
      <c r="E242" s="93"/>
      <c r="F242" s="93"/>
      <c r="G242" s="93"/>
      <c r="H242" s="93"/>
      <c r="J242" s="23"/>
    </row>
    <row r="243" spans="2:10" ht="11.25">
      <c r="B243" s="93"/>
      <c r="C243" s="93"/>
      <c r="D243" s="93"/>
      <c r="E243" s="93"/>
      <c r="F243" s="93"/>
      <c r="G243" s="93"/>
      <c r="H243" s="93"/>
      <c r="J243" s="23"/>
    </row>
    <row r="244" spans="2:10" ht="11.25">
      <c r="B244" s="93"/>
      <c r="C244" s="93"/>
      <c r="D244" s="93"/>
      <c r="E244" s="93"/>
      <c r="F244" s="93"/>
      <c r="G244" s="93"/>
      <c r="H244" s="93"/>
      <c r="J244" s="23"/>
    </row>
    <row r="245" spans="2:10" ht="11.25">
      <c r="B245" s="93"/>
      <c r="C245" s="93"/>
      <c r="D245" s="93"/>
      <c r="E245" s="93"/>
      <c r="F245" s="93"/>
      <c r="G245" s="93"/>
      <c r="H245" s="93"/>
      <c r="J245" s="23"/>
    </row>
    <row r="246" spans="2:10" ht="11.25">
      <c r="B246" s="93"/>
      <c r="C246" s="93"/>
      <c r="D246" s="93"/>
      <c r="E246" s="93"/>
      <c r="F246" s="93"/>
      <c r="G246" s="93"/>
      <c r="H246" s="93"/>
      <c r="J246" s="23"/>
    </row>
    <row r="247" spans="2:10" ht="11.25">
      <c r="B247" s="93"/>
      <c r="C247" s="93"/>
      <c r="D247" s="93"/>
      <c r="E247" s="93"/>
      <c r="F247" s="93"/>
      <c r="G247" s="93"/>
      <c r="H247" s="93"/>
      <c r="J247" s="23"/>
    </row>
    <row r="248" spans="2:10" ht="11.25">
      <c r="B248" s="93"/>
      <c r="C248" s="93"/>
      <c r="D248" s="93"/>
      <c r="E248" s="93"/>
      <c r="F248" s="93"/>
      <c r="G248" s="93"/>
      <c r="H248" s="93"/>
      <c r="J248" s="23"/>
    </row>
    <row r="249" spans="2:10" ht="11.25">
      <c r="B249" s="94" t="s">
        <v>93</v>
      </c>
      <c r="C249" s="94"/>
      <c r="D249" s="94"/>
      <c r="E249" s="94"/>
      <c r="F249" s="94"/>
      <c r="G249" s="94"/>
      <c r="H249" s="94"/>
      <c r="J249" s="23"/>
    </row>
    <row r="250" spans="2:10" ht="11.25">
      <c r="B250" s="94" t="s">
        <v>76</v>
      </c>
      <c r="C250" s="94"/>
      <c r="D250" s="94"/>
      <c r="E250" s="94"/>
      <c r="F250" s="94"/>
      <c r="G250" s="94"/>
      <c r="H250" s="94"/>
      <c r="J250" s="48">
        <f>SUM(J238:J249)</f>
        <v>0</v>
      </c>
    </row>
    <row r="251" ht="5.25" customHeight="1"/>
  </sheetData>
  <sheetProtection password="CBDF" sheet="1"/>
  <mergeCells count="192">
    <mergeCell ref="B116:D116"/>
    <mergeCell ref="B117:D117"/>
    <mergeCell ref="B177:D178"/>
    <mergeCell ref="B149:D149"/>
    <mergeCell ref="B173:H173"/>
    <mergeCell ref="B151:D151"/>
    <mergeCell ref="B133:D133"/>
    <mergeCell ref="B134:D134"/>
    <mergeCell ref="B135:D135"/>
    <mergeCell ref="B140:L140"/>
    <mergeCell ref="B186:D186"/>
    <mergeCell ref="B210:D210"/>
    <mergeCell ref="B211:D211"/>
    <mergeCell ref="B212:D212"/>
    <mergeCell ref="B226:D226"/>
    <mergeCell ref="B227:D227"/>
    <mergeCell ref="B200:D200"/>
    <mergeCell ref="B205:L205"/>
    <mergeCell ref="F193:F194"/>
    <mergeCell ref="B213:D213"/>
    <mergeCell ref="J193:J194"/>
    <mergeCell ref="B202:D202"/>
    <mergeCell ref="B207:D208"/>
    <mergeCell ref="B204:F204"/>
    <mergeCell ref="B196:D196"/>
    <mergeCell ref="B197:D197"/>
    <mergeCell ref="B198:D198"/>
    <mergeCell ref="B199:D199"/>
    <mergeCell ref="B181:D181"/>
    <mergeCell ref="B182:D182"/>
    <mergeCell ref="B183:D183"/>
    <mergeCell ref="B184:D184"/>
    <mergeCell ref="H193:H194"/>
    <mergeCell ref="J142:J143"/>
    <mergeCell ref="B142:D143"/>
    <mergeCell ref="B193:D194"/>
    <mergeCell ref="B155:S155"/>
    <mergeCell ref="B157:H158"/>
    <mergeCell ref="B67:D67"/>
    <mergeCell ref="B68:D68"/>
    <mergeCell ref="B69:D69"/>
    <mergeCell ref="B70:D70"/>
    <mergeCell ref="B71:D71"/>
    <mergeCell ref="B94:D95"/>
    <mergeCell ref="B75:S75"/>
    <mergeCell ref="B73:D73"/>
    <mergeCell ref="B89:D89"/>
    <mergeCell ref="H80:H81"/>
    <mergeCell ref="B83:D83"/>
    <mergeCell ref="B84:D84"/>
    <mergeCell ref="B85:D85"/>
    <mergeCell ref="F142:F143"/>
    <mergeCell ref="H142:H143"/>
    <mergeCell ref="B103:D103"/>
    <mergeCell ref="B121:D121"/>
    <mergeCell ref="B137:D137"/>
    <mergeCell ref="B101:D101"/>
    <mergeCell ref="B97:D97"/>
    <mergeCell ref="J109:J110"/>
    <mergeCell ref="B77:F77"/>
    <mergeCell ref="B78:H78"/>
    <mergeCell ref="F80:F81"/>
    <mergeCell ref="B109:D110"/>
    <mergeCell ref="B128:D129"/>
    <mergeCell ref="B112:D112"/>
    <mergeCell ref="B113:D113"/>
    <mergeCell ref="B114:D114"/>
    <mergeCell ref="B115:D115"/>
    <mergeCell ref="B98:D98"/>
    <mergeCell ref="B99:D99"/>
    <mergeCell ref="B100:D100"/>
    <mergeCell ref="B123:S123"/>
    <mergeCell ref="Q128:Q129"/>
    <mergeCell ref="F109:F110"/>
    <mergeCell ref="H109:H110"/>
    <mergeCell ref="Q109:Q110"/>
    <mergeCell ref="S109:S110"/>
    <mergeCell ref="S128:S129"/>
    <mergeCell ref="B64:D65"/>
    <mergeCell ref="S94:S95"/>
    <mergeCell ref="B105:S105"/>
    <mergeCell ref="B107:S107"/>
    <mergeCell ref="B91:F91"/>
    <mergeCell ref="B92:L92"/>
    <mergeCell ref="F94:F95"/>
    <mergeCell ref="H94:H95"/>
    <mergeCell ref="J94:J95"/>
    <mergeCell ref="Q94:Q95"/>
    <mergeCell ref="B62:S62"/>
    <mergeCell ref="J80:J81"/>
    <mergeCell ref="Q80:Q81"/>
    <mergeCell ref="S80:S81"/>
    <mergeCell ref="B80:D81"/>
    <mergeCell ref="F64:F65"/>
    <mergeCell ref="H64:H65"/>
    <mergeCell ref="J64:J65"/>
    <mergeCell ref="Q64:Q65"/>
    <mergeCell ref="S64:S65"/>
    <mergeCell ref="S10:S11"/>
    <mergeCell ref="B10:B11"/>
    <mergeCell ref="B39:S39"/>
    <mergeCell ref="F41:F42"/>
    <mergeCell ref="H41:H42"/>
    <mergeCell ref="J41:J42"/>
    <mergeCell ref="Q41:Q42"/>
    <mergeCell ref="S41:S42"/>
    <mergeCell ref="B86:D86"/>
    <mergeCell ref="B87:D87"/>
    <mergeCell ref="B2:S2"/>
    <mergeCell ref="B4:S4"/>
    <mergeCell ref="B6:S6"/>
    <mergeCell ref="B8:S8"/>
    <mergeCell ref="F10:F11"/>
    <mergeCell ref="H10:H11"/>
    <mergeCell ref="J10:J11"/>
    <mergeCell ref="Q10:Q11"/>
    <mergeCell ref="B139:F139"/>
    <mergeCell ref="B145:D145"/>
    <mergeCell ref="B146:D146"/>
    <mergeCell ref="S142:S143"/>
    <mergeCell ref="B125:F125"/>
    <mergeCell ref="B126:H126"/>
    <mergeCell ref="F128:F129"/>
    <mergeCell ref="H128:H129"/>
    <mergeCell ref="J128:J129"/>
    <mergeCell ref="J157:J158"/>
    <mergeCell ref="Q157:Q158"/>
    <mergeCell ref="S157:S158"/>
    <mergeCell ref="Q142:Q143"/>
    <mergeCell ref="B147:D147"/>
    <mergeCell ref="B148:D148"/>
    <mergeCell ref="S167:S168"/>
    <mergeCell ref="B170:H170"/>
    <mergeCell ref="B171:H171"/>
    <mergeCell ref="B160:H160"/>
    <mergeCell ref="B161:H161"/>
    <mergeCell ref="B163:H163"/>
    <mergeCell ref="B165:S165"/>
    <mergeCell ref="B118:D118"/>
    <mergeCell ref="B119:D119"/>
    <mergeCell ref="B131:D131"/>
    <mergeCell ref="B132:D132"/>
    <mergeCell ref="Q177:Q178"/>
    <mergeCell ref="B167:H168"/>
    <mergeCell ref="J167:J168"/>
    <mergeCell ref="Q167:Q168"/>
    <mergeCell ref="B153:S153"/>
    <mergeCell ref="S177:S178"/>
    <mergeCell ref="B175:S175"/>
    <mergeCell ref="F177:F178"/>
    <mergeCell ref="H177:H178"/>
    <mergeCell ref="J177:J178"/>
    <mergeCell ref="B180:D180"/>
    <mergeCell ref="Q193:Q194"/>
    <mergeCell ref="S193:S194"/>
    <mergeCell ref="B188:S188"/>
    <mergeCell ref="B190:F190"/>
    <mergeCell ref="B191:H191"/>
    <mergeCell ref="Q223:Q224"/>
    <mergeCell ref="S223:S224"/>
    <mergeCell ref="F207:F208"/>
    <mergeCell ref="H207:H208"/>
    <mergeCell ref="J207:J208"/>
    <mergeCell ref="Q207:Q208"/>
    <mergeCell ref="S207:S208"/>
    <mergeCell ref="B238:H238"/>
    <mergeCell ref="B214:D214"/>
    <mergeCell ref="B216:D216"/>
    <mergeCell ref="B231:D231"/>
    <mergeCell ref="B229:D229"/>
    <mergeCell ref="J223:J224"/>
    <mergeCell ref="B228:D228"/>
    <mergeCell ref="B239:H239"/>
    <mergeCell ref="B219:S219"/>
    <mergeCell ref="B221:S221"/>
    <mergeCell ref="F223:F224"/>
    <mergeCell ref="H223:H224"/>
    <mergeCell ref="B240:H240"/>
    <mergeCell ref="B223:D224"/>
    <mergeCell ref="B233:S233"/>
    <mergeCell ref="B235:H236"/>
    <mergeCell ref="J235:J236"/>
    <mergeCell ref="B247:H247"/>
    <mergeCell ref="B248:H248"/>
    <mergeCell ref="B249:H249"/>
    <mergeCell ref="B250:H250"/>
    <mergeCell ref="B241:H241"/>
    <mergeCell ref="B242:H242"/>
    <mergeCell ref="B243:H243"/>
    <mergeCell ref="B244:H244"/>
    <mergeCell ref="B245:H245"/>
    <mergeCell ref="B246:H246"/>
  </mergeCells>
  <printOptions horizontalCentered="1"/>
  <pageMargins left="0.31496062992125984" right="0.31496062992125984" top="0.1968503937007874" bottom="0.1968503937007874" header="0.1968503937007874" footer="0.1968503937007874"/>
  <pageSetup fitToHeight="3" horizontalDpi="600" verticalDpi="600" orientation="portrait" paperSize="9" scale="83" r:id="rId3"/>
  <rowBreaks count="2" manualBreakCount="2">
    <brk id="90" max="19" man="1"/>
    <brk id="174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16" sqref="B16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69</v>
      </c>
    </row>
    <row r="3" ht="5.25" customHeight="1"/>
    <row r="4" spans="2:4" ht="17.25" customHeight="1">
      <c r="B4" s="4" t="s">
        <v>6</v>
      </c>
      <c r="C4" s="4"/>
      <c r="D4" s="4" t="s">
        <v>72</v>
      </c>
    </row>
    <row r="5" spans="2:4" ht="17.25" customHeight="1">
      <c r="B5" s="1" t="s">
        <v>70</v>
      </c>
      <c r="D5" s="28">
        <v>0.13</v>
      </c>
    </row>
    <row r="6" spans="2:4" ht="17.25" customHeight="1">
      <c r="B6" s="1" t="s">
        <v>71</v>
      </c>
      <c r="D6" s="28">
        <v>0.085</v>
      </c>
    </row>
    <row r="7" spans="2:4" ht="17.25" customHeight="1">
      <c r="B7" s="1" t="s">
        <v>73</v>
      </c>
      <c r="D7" s="28">
        <v>0.056088</v>
      </c>
    </row>
    <row r="8" spans="2:4" ht="17.25" customHeight="1">
      <c r="B8" s="1" t="s">
        <v>74</v>
      </c>
      <c r="D8" s="28">
        <v>0.1964</v>
      </c>
    </row>
    <row r="9" ht="5.25" customHeight="1"/>
    <row r="11" spans="2:4" ht="18" customHeight="1">
      <c r="B11" s="50" t="s">
        <v>113</v>
      </c>
      <c r="C11" s="50"/>
      <c r="D11" s="50" t="s">
        <v>118</v>
      </c>
    </row>
    <row r="12" spans="2:4" ht="18" customHeight="1">
      <c r="B12" s="1" t="s">
        <v>114</v>
      </c>
      <c r="D12" s="53">
        <f>WYDATKI!F37</f>
        <v>0</v>
      </c>
    </row>
    <row r="13" spans="2:4" ht="18" customHeight="1">
      <c r="B13" s="1" t="s">
        <v>115</v>
      </c>
      <c r="D13" s="53">
        <f>WYDATKI!F60</f>
        <v>0</v>
      </c>
    </row>
    <row r="14" spans="2:4" ht="18" customHeight="1">
      <c r="B14" s="1" t="s">
        <v>116</v>
      </c>
      <c r="D14" s="53">
        <f>WYDATKI!F89+WYDATKI!F103</f>
        <v>0</v>
      </c>
    </row>
    <row r="15" spans="2:4" ht="18" customHeight="1">
      <c r="B15" s="1" t="s">
        <v>117</v>
      </c>
      <c r="D15" s="53">
        <f>WYDATKI!F73</f>
        <v>0</v>
      </c>
    </row>
    <row r="16" spans="2:4" ht="18" customHeight="1">
      <c r="B16" s="3" t="s">
        <v>76</v>
      </c>
      <c r="C16" s="3"/>
      <c r="D16" s="54">
        <f>SUM(D12:D15)</f>
        <v>0</v>
      </c>
    </row>
  </sheetData>
  <sheetProtection password="CBDF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rwilski</cp:lastModifiedBy>
  <cp:lastPrinted>2013-10-08T12:59:53Z</cp:lastPrinted>
  <dcterms:created xsi:type="dcterms:W3CDTF">2011-01-02T16:01:40Z</dcterms:created>
  <dcterms:modified xsi:type="dcterms:W3CDTF">2013-10-09T06:50:32Z</dcterms:modified>
  <cp:category/>
  <cp:version/>
  <cp:contentType/>
  <cp:contentStatus/>
</cp:coreProperties>
</file>